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Analyse" sheetId="3" state="visible" r:id="rId3"/>
    <sheet xmlns:r="http://schemas.openxmlformats.org/officeDocument/2006/relationships" name="Calculs" sheetId="4" state="visible" r:id="rId4"/>
    <sheet xmlns:r="http://schemas.openxmlformats.org/officeDocument/2006/relationships" name="Extraction" sheetId="5" state="visible" r:id="rId5"/>
    <sheet xmlns:r="http://schemas.openxmlformats.org/officeDocument/2006/relationships" name="Sensibilité" sheetId="6" state="visible" r:id="rId6"/>
    <sheet xmlns:r="http://schemas.openxmlformats.org/officeDocument/2006/relationships" name="Dashboard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&quot; $&quot;"/>
    <numFmt numFmtId="166" formatCode="0.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0" fontId="0" fillId="0" borderId="1" pivotButton="0" quotePrefix="0" xfId="0"/>
    <xf numFmtId="165" fontId="5" fillId="5" borderId="1" applyAlignment="1" pivotButton="0" quotePrefix="0" xfId="0">
      <alignment vertical="top" wrapText="1"/>
    </xf>
    <xf numFmtId="164" fontId="5" fillId="5" borderId="1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/>
    </xf>
    <xf numFmtId="0" fontId="5" fillId="8" borderId="1" pivotButton="0" quotePrefix="0" xfId="0"/>
    <xf numFmtId="0" fontId="5" fillId="8" borderId="1" applyAlignment="1" pivotButton="0" quotePrefix="0" xfId="0">
      <alignment vertical="top" wrapText="1"/>
    </xf>
    <xf numFmtId="0" fontId="4" fillId="8" borderId="1" pivotButton="0" quotePrefix="0" xfId="0"/>
    <xf numFmtId="0" fontId="5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vertical="top" wrapText="1"/>
    </xf>
    <xf numFmtId="10" fontId="5" fillId="7" borderId="1" applyAlignment="1" pivotButton="0" quotePrefix="0" xfId="0">
      <alignment horizontal="center" vertical="center"/>
    </xf>
    <xf numFmtId="166" fontId="5" fillId="5" borderId="1" applyAlignment="1" pivotButton="0" quotePrefix="0" xfId="0">
      <alignment vertical="top" wrapText="1"/>
    </xf>
    <xf numFmtId="10" fontId="5" fillId="5" borderId="1" applyAlignment="1" pivotButton="0" quotePrefix="0" xfId="0">
      <alignment vertical="top" wrapText="1"/>
    </xf>
    <xf numFmtId="0" fontId="4" fillId="0" borderId="0" pivotButton="0" quotePrefix="0" xfId="0"/>
    <xf numFmtId="0" fontId="7" fillId="0" borderId="0" pivotButton="0" quotePrefix="0" xfId="0"/>
    <xf numFmtId="10" fontId="4" fillId="8" borderId="1" applyAlignment="1" pivotButton="0" quotePrefix="0" xfId="0">
      <alignment horizontal="center" vertical="center"/>
    </xf>
    <xf numFmtId="164" fontId="4" fillId="8" borderId="1" applyAlignment="1" pivotButton="0" quotePrefix="0" xfId="0">
      <alignment horizontal="center" vertical="center"/>
    </xf>
    <xf numFmtId="0" fontId="9" fillId="8" borderId="2" applyAlignment="1" pivotButton="0" quotePrefix="0" xfId="0">
      <alignment horizontal="center" vertical="center" wrapText="1"/>
    </xf>
    <xf numFmtId="165" fontId="10" fillId="9" borderId="2" applyAlignment="1" pivotButton="0" quotePrefix="0" xfId="0">
      <alignment horizontal="center" vertical="center"/>
    </xf>
    <xf numFmtId="165" fontId="10" fillId="5" borderId="2" applyAlignment="1" pivotButton="0" quotePrefix="0" xfId="0">
      <alignment horizontal="center" vertical="center"/>
    </xf>
    <xf numFmtId="10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1" fillId="5" borderId="1" applyAlignment="1" pivotButton="0" quotePrefix="0" xfId="0">
      <alignment horizontal="center" vertical="center"/>
    </xf>
    <xf numFmtId="0" fontId="7" fillId="7" borderId="1" pivotButton="0" quotePrefix="0" xfId="0"/>
    <xf numFmtId="3" fontId="7" fillId="7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Cascade RBP → RBE → RNE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0066B3"/>
            </a:solidFill>
            <a:ln xmlns:a="http://schemas.openxmlformats.org/drawingml/2006/main">
              <a:prstDash val="solid"/>
            </a:ln>
          </spPr>
          <cat>
            <numRef>
              <f>'Dashboard'!$I$10:$I$12</f>
            </numRef>
          </cat>
          <val>
            <numRef>
              <f>'Dashboard'!$J$10:$J$12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$ / an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4140000" cy="244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IMM1003-20 — Travail pratique 3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Méthode du revenu — 44, rue Jumonville, Hull (inscription réelle, 849 900 $)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et personnalisation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B = DERNIER chiffre de votre code permanent (0 à 9)</t>
        </is>
      </c>
      <c r="D9" s="9" t="n"/>
    </row>
    <row r="10">
      <c r="B10" s="7" t="inlineStr">
        <is>
          <t>Outils d'IA utilisés (déclaration obligatoire)</t>
        </is>
      </c>
      <c r="D10" s="10" t="inlineStr">
        <is>
          <t>ex. : chatbot du cours (thèmes des questions posées), aucun, etc.</t>
        </is>
      </c>
    </row>
    <row r="11">
      <c r="B11" s="11" t="inlineStr">
        <is>
          <t>Le loyer du logement 2 = 1 750 + 10 × B $/mois : il se met à jour automatiquement dans tout le classeur.</t>
        </is>
      </c>
    </row>
    <row r="13" ht="20" customHeight="1">
      <c r="B13" s="5" t="inlineStr">
        <is>
          <t>Mode d'emploi du classeur</t>
        </is>
      </c>
      <c r="C13" s="6" t="n"/>
      <c r="D13" s="6" t="n"/>
      <c r="E13" s="6" t="n"/>
      <c r="F13" s="6" t="n"/>
      <c r="G13" s="6" t="n"/>
    </row>
    <row r="14">
      <c r="B14" s="12" t="inlineStr">
        <is>
          <t>1. Lisez l'énoncé PDF, puis inscrivez B ci-dessus AVANT tout calcul.</t>
        </is>
      </c>
    </row>
    <row r="15">
      <c r="B15" s="12" t="inlineStr">
        <is>
          <t>2. Onglet Données : baux, décaissements du vendeur (à trier!), ventes d'extraction, paramètres. NE RIEN MODIFIER.</t>
        </is>
      </c>
    </row>
    <row r="16">
      <c r="B16" s="12" t="inlineStr">
        <is>
          <t>3. Onglet Calculs : questions 2 à 5 et 7 — chaîne RBP → RBE → RNE → valeur, entièrement par formules.</t>
        </is>
      </c>
    </row>
    <row r="17">
      <c r="B17" s="12" t="inlineStr">
        <is>
          <t>4. Onglet Extraction : question 6 — TGA implicites des trois ventes et taux retenu.</t>
        </is>
      </c>
    </row>
    <row r="18">
      <c r="B18" s="12" t="inlineStr">
        <is>
          <t>5. Onglet Sensibilité : question 8 — matrice 3 × 3 (TGA × inoccupation).</t>
        </is>
      </c>
    </row>
    <row r="19">
      <c r="B19" s="12" t="inlineStr">
        <is>
          <t>6. Onglet Dashboard : question 9 — KPI, verdict, graphique à ajouter, avis à l'investisseur.</t>
        </is>
      </c>
    </row>
    <row r="20">
      <c r="B20" s="12" t="inlineStr">
        <is>
          <t>7. Remise Moodle : ce fichier renommé TP3_VotreCodePermanent.xlsx.</t>
        </is>
      </c>
    </row>
    <row r="22" ht="20" customHeight="1">
      <c r="B22" s="5" t="inlineStr">
        <is>
          <t>Légende des couleurs</t>
        </is>
      </c>
      <c r="C22" s="6" t="n"/>
      <c r="D22" s="6" t="n"/>
      <c r="E22" s="6" t="n"/>
      <c r="F22" s="6" t="n"/>
      <c r="G22" s="6" t="n"/>
    </row>
    <row r="24">
      <c r="B24" s="13" t="n"/>
      <c r="C24" s="14" t="inlineStr">
        <is>
          <t>Données fournies (ne pas modifier)</t>
        </is>
      </c>
    </row>
    <row r="25">
      <c r="B25" s="15" t="n"/>
      <c r="C25" s="14" t="inlineStr">
        <is>
          <t>Cellule de réponse (à compléter)</t>
        </is>
      </c>
    </row>
    <row r="26">
      <c r="B26" s="16" t="n"/>
      <c r="C26" s="14" t="inlineStr">
        <is>
          <t>Calcul automatique (ne pas toucher)</t>
        </is>
      </c>
    </row>
  </sheetData>
  <mergeCells count="16">
    <mergeCell ref="B2:G2"/>
    <mergeCell ref="B16:G16"/>
    <mergeCell ref="B19:G19"/>
    <mergeCell ref="B20:G20"/>
    <mergeCell ref="B5:G5"/>
    <mergeCell ref="B14:G14"/>
    <mergeCell ref="B22:G22"/>
    <mergeCell ref="B17:G17"/>
    <mergeCell ref="B1:G1"/>
    <mergeCell ref="B18:G18"/>
    <mergeCell ref="B13:G13"/>
    <mergeCell ref="D7:F7"/>
    <mergeCell ref="D8:F8"/>
    <mergeCell ref="B15:G15"/>
    <mergeCell ref="B11:G11"/>
    <mergeCell ref="D10:F10"/>
  </mergeCells>
  <dataValidations count="1">
    <dataValidation sqref="D9" showDropDown="0" showInputMessage="0" showErrorMessage="1" allowBlank="1" errorTitle="Valeur invalide" error="B doit être un chiffre entier entre 0 et 9." type="whole" operator="between">
      <formula1>0</formula1>
      <formula2>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4" customWidth="1" min="2" max="2"/>
    <col width="17" customWidth="1" min="3" max="3"/>
    <col width="17" customWidth="1" min="4" max="4"/>
    <col width="17" customWidth="1" min="5" max="5"/>
    <col width="8" customWidth="1" min="6" max="6"/>
  </cols>
  <sheetData>
    <row r="1" ht="30" customHeight="1">
      <c r="A1" s="1" t="n"/>
      <c r="B1" s="2" t="inlineStr">
        <is>
          <t>Données du dossier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Sujet réel Realtor.ca MLS 11509310 (4 août 2026) · baux et dépenses pédagogiques calibrés · NE PAS MODIFIER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5" ht="20" customHeight="1">
      <c r="B5" s="5" t="inlineStr">
        <is>
          <t>Sujet et marché (données réelles)</t>
        </is>
      </c>
      <c r="C5" s="6" t="n"/>
      <c r="D5" s="6" t="n"/>
    </row>
    <row r="6">
      <c r="B6" s="17" t="inlineStr">
        <is>
          <t>Paramètre</t>
        </is>
      </c>
      <c r="C6" s="17" t="inlineStr">
        <is>
          <t>Valeur</t>
        </is>
      </c>
    </row>
    <row r="7">
      <c r="B7" s="18" t="inlineStr">
        <is>
          <t>Prix demandé du sujet ($) — MLS 11509310</t>
        </is>
      </c>
      <c r="C7" s="19" t="n">
        <v>849900</v>
      </c>
    </row>
    <row r="8">
      <c r="B8" s="18" t="inlineStr">
        <is>
          <t>Nombre de logements</t>
        </is>
      </c>
      <c r="C8" s="19" t="n">
        <v>3</v>
      </c>
    </row>
    <row r="9">
      <c r="B9" s="18" t="inlineStr">
        <is>
          <t>Prix médian plex RMR Gatineau T2 2026 ($, APCIQ)</t>
        </is>
      </c>
      <c r="C9" s="19" t="n">
        <v>599600</v>
      </c>
    </row>
    <row r="10">
      <c r="B10" s="18" t="inlineStr">
        <is>
          <t>MRB observé RMR Montréal 2026 (borne basse)</t>
        </is>
      </c>
      <c r="C10" s="19" t="n">
        <v>12</v>
      </c>
    </row>
    <row r="11">
      <c r="B11" s="18" t="inlineStr">
        <is>
          <t>MRB observé RMR Montréal 2026 (borne haute)</t>
        </is>
      </c>
      <c r="C11" s="19" t="n">
        <v>14</v>
      </c>
    </row>
    <row r="12">
      <c r="B12" s="18" t="inlineStr">
        <is>
          <t>Inoccupation SCHL 2025 (%)</t>
        </is>
      </c>
      <c r="C12" s="20" t="n">
        <v>0.038</v>
      </c>
    </row>
    <row r="13">
      <c r="B13" s="18" t="inlineStr">
        <is>
          <t>Seuil d'équilibre locatif (%)</t>
        </is>
      </c>
      <c r="C13" s="20" t="n">
        <v>0.03</v>
      </c>
    </row>
    <row r="14">
      <c r="B14" s="18" t="inlineStr">
        <is>
          <t>Inoccupation moyenne 2022-2023 (%)</t>
        </is>
      </c>
      <c r="C14" s="20" t="n">
        <v>0.011</v>
      </c>
    </row>
    <row r="15">
      <c r="B15" s="18" t="inlineStr">
        <is>
          <t>Indexation TAL 2026 (composante principale)</t>
        </is>
      </c>
      <c r="C15" s="20" t="n">
        <v>0.031</v>
      </c>
    </row>
    <row r="16">
      <c r="B16" s="18" t="inlineStr">
        <is>
          <t>Loyer de marché estimé du logement 3 ($/mois)</t>
        </is>
      </c>
      <c r="C16" s="19" t="n">
        <v>1675</v>
      </c>
    </row>
    <row r="18" ht="20" customHeight="1">
      <c r="B18" s="5" t="inlineStr">
        <is>
          <t>Baux en vigueur (tableau 1 de l'énoncé)</t>
        </is>
      </c>
      <c r="C18" s="6" t="n"/>
      <c r="D18" s="6" t="n"/>
      <c r="E18" s="6" t="n"/>
    </row>
    <row r="19">
      <c r="B19" s="17" t="inlineStr">
        <is>
          <t>Logement</t>
        </is>
      </c>
      <c r="C19" s="17" t="inlineStr">
        <is>
          <t>Loyer mensuel ($)</t>
        </is>
      </c>
      <c r="D19" s="17" t="inlineStr">
        <is>
          <t>Note</t>
        </is>
      </c>
    </row>
    <row r="20">
      <c r="B20" s="18" t="inlineStr">
        <is>
          <t>Logement 1 (5½)</t>
        </is>
      </c>
      <c r="C20" s="19" t="n">
        <v>1895</v>
      </c>
      <c r="D20" s="21" t="inlineStr">
        <is>
          <t>Locataire en place</t>
        </is>
      </c>
    </row>
    <row r="21">
      <c r="B21" s="18" t="inlineStr">
        <is>
          <t>Logement 2 (5½)</t>
        </is>
      </c>
      <c r="C21" s="22">
        <f>IF(Accueil!D9="","Inscrire B dans Accueil",1750+10*Accueil!D9)</f>
        <v/>
      </c>
      <c r="D21" s="21">
        <f> 1 750 + 10 × B (automatique)</f>
        <v/>
      </c>
    </row>
    <row r="22">
      <c r="B22" s="18" t="inlineStr">
        <is>
          <t>Logement 3 (4½)</t>
        </is>
      </c>
      <c r="C22" s="19" t="n">
        <v>1260</v>
      </c>
      <c r="D22" s="21" t="inlineStr">
        <is>
          <t>Locataire depuis 14 ans — sous le marché</t>
        </is>
      </c>
    </row>
    <row r="23">
      <c r="B23" s="18" t="inlineStr">
        <is>
          <t>Stationnements (2 × 45 $)</t>
        </is>
      </c>
      <c r="C23" s="19" t="n">
        <v>90</v>
      </c>
      <c r="D23" s="21" t="inlineStr">
        <is>
          <t>Revenus accessoires</t>
        </is>
      </c>
    </row>
    <row r="24">
      <c r="B24" s="18" t="inlineStr">
        <is>
          <t>Buanderie (net)</t>
        </is>
      </c>
      <c r="C24" s="19" t="n">
        <v>40</v>
      </c>
      <c r="D24" s="21" t="inlineStr">
        <is>
          <t>Revenus accessoires</t>
        </is>
      </c>
    </row>
    <row r="26" ht="20" customHeight="1">
      <c r="B26" s="5" t="inlineStr">
        <is>
          <t>Décaissements du vendeur (tableau 2 — À TRIER dans l'onglet Calculs)</t>
        </is>
      </c>
      <c r="C26" s="6" t="n"/>
      <c r="D26" s="6" t="n"/>
    </row>
    <row r="27">
      <c r="B27" s="17" t="inlineStr">
        <is>
          <t>Poste</t>
        </is>
      </c>
      <c r="C27" s="17" t="inlineStr">
        <is>
          <t>Montant annuel ($)</t>
        </is>
      </c>
    </row>
    <row r="28">
      <c r="B28" s="18" t="inlineStr">
        <is>
          <t>Taxes municipales 2026</t>
        </is>
      </c>
      <c r="C28" s="19" t="n">
        <v>6480</v>
      </c>
    </row>
    <row r="29">
      <c r="B29" s="18" t="inlineStr">
        <is>
          <t>Taxe scolaire</t>
        </is>
      </c>
      <c r="C29" s="19" t="n">
        <v>690</v>
      </c>
    </row>
    <row r="30">
      <c r="B30" s="18" t="inlineStr">
        <is>
          <t>Assurance immeuble locatif</t>
        </is>
      </c>
      <c r="C30" s="19" t="n">
        <v>3950</v>
      </c>
    </row>
    <row r="31">
      <c r="B31" s="18" t="inlineStr">
        <is>
          <t>Électricité des espaces communs</t>
        </is>
      </c>
      <c r="C31" s="19" t="n">
        <v>720</v>
      </c>
    </row>
    <row r="32">
      <c r="B32" s="18" t="inlineStr">
        <is>
          <t>Entretien et réparations courantes</t>
        </is>
      </c>
      <c r="C32" s="19" t="n">
        <v>4200</v>
      </c>
    </row>
    <row r="33">
      <c r="B33" s="18" t="inlineStr">
        <is>
          <t>Déneigement et pelouse</t>
        </is>
      </c>
      <c r="C33" s="19" t="n">
        <v>1500</v>
      </c>
    </row>
    <row r="34">
      <c r="B34" s="18" t="inlineStr">
        <is>
          <t>Service de la dette (hypothèque du vendeur)</t>
        </is>
      </c>
      <c r="C34" s="19" t="n">
        <v>31260</v>
      </c>
    </row>
    <row r="35">
      <c r="B35" s="18" t="inlineStr">
        <is>
          <t>Impôt sur le revenu du vendeur</t>
        </is>
      </c>
      <c r="C35" s="19" t="n">
        <v>5840</v>
      </c>
    </row>
    <row r="36">
      <c r="B36" s="18" t="inlineStr">
        <is>
          <t>Remplacement complet de la toiture</t>
        </is>
      </c>
      <c r="C36" s="19" t="n">
        <v>18500</v>
      </c>
    </row>
    <row r="37">
      <c r="B37" s="18" t="inlineStr">
        <is>
          <t>Voyage à Fort Lauderdale</t>
        </is>
      </c>
      <c r="C37" s="19" t="n">
        <v>4300</v>
      </c>
    </row>
    <row r="38">
      <c r="B38" s="11" t="inlineStr">
        <is>
          <t>Conventions à ajouter en normalisation : gestion 3 % du RBE · réserve de remplacement 500 $/logement/an.</t>
        </is>
      </c>
    </row>
    <row r="40" ht="20" customHeight="1">
      <c r="B40" s="5" t="inlineStr">
        <is>
          <t>Ventes d'extraction (tableau 3 — calibrées sur le marché réel)</t>
        </is>
      </c>
      <c r="C40" s="6" t="n"/>
      <c r="D40" s="6" t="n"/>
      <c r="E40" s="6" t="n"/>
    </row>
    <row r="41">
      <c r="B41" s="17" t="inlineStr"/>
      <c r="C41" s="17" t="inlineStr">
        <is>
          <t>Vente A</t>
        </is>
      </c>
      <c r="D41" s="17" t="inlineStr">
        <is>
          <t>Vente B</t>
        </is>
      </c>
      <c r="E41" s="17" t="inlineStr">
        <is>
          <t>Vente C</t>
        </is>
      </c>
    </row>
    <row r="42">
      <c r="B42" s="18" t="inlineStr">
        <is>
          <t>Prix de vente ($)</t>
        </is>
      </c>
      <c r="C42" s="19" t="n">
        <v>830000</v>
      </c>
      <c r="D42" s="19" t="n">
        <v>762000</v>
      </c>
      <c r="E42" s="19" t="n">
        <v>905000</v>
      </c>
    </row>
    <row r="43">
      <c r="B43" s="18" t="inlineStr">
        <is>
          <t>RNE à la vente ($)</t>
        </is>
      </c>
      <c r="C43" s="19" t="n">
        <v>36520</v>
      </c>
      <c r="D43" s="19" t="n">
        <v>34900</v>
      </c>
      <c r="E43" s="19" t="n">
        <v>41700</v>
      </c>
    </row>
    <row r="44">
      <c r="B44" s="18" t="inlineStr">
        <is>
          <t>Localisation</t>
        </is>
      </c>
      <c r="C44" s="19" t="inlineStr">
        <is>
          <t>Hull (Mont-Bleu)</t>
        </is>
      </c>
      <c r="D44" s="19" t="inlineStr">
        <is>
          <t>Hull (Wrightville)</t>
        </is>
      </c>
      <c r="E44" s="19" t="inlineStr">
        <is>
          <t>Aylmer (Plateau)</t>
        </is>
      </c>
    </row>
    <row r="45">
      <c r="B45" s="18" t="inlineStr">
        <is>
          <t>Date</t>
        </is>
      </c>
      <c r="C45" s="19" t="inlineStr">
        <is>
          <t>il y a 4 mois</t>
        </is>
      </c>
      <c r="D45" s="19" t="inlineStr">
        <is>
          <t>il y a 7 mois</t>
        </is>
      </c>
      <c r="E45" s="19" t="inlineStr">
        <is>
          <t>il y a 2 mois</t>
        </is>
      </c>
    </row>
  </sheetData>
  <mergeCells count="7">
    <mergeCell ref="B40:E40"/>
    <mergeCell ref="B18:E18"/>
    <mergeCell ref="B5:D5"/>
    <mergeCell ref="B38:F38"/>
    <mergeCell ref="B2:F2"/>
    <mergeCell ref="B26:D26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0" customWidth="1" min="3" max="3"/>
    <col width="30" customWidth="1" min="4" max="4"/>
    <col width="30" customWidth="1" min="5" max="5"/>
  </cols>
  <sheetData>
    <row r="1" ht="30" customHeight="1">
      <c r="A1" s="1" t="n"/>
      <c r="B1" s="2" t="inlineStr">
        <is>
          <t>Analyse — Question 1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Choix et limites de la méthode du revenu pour un petit plex.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4" ht="20" customHeight="1">
      <c r="B4" s="5" t="inlineStr">
        <is>
          <t>Question 1 — Pertinence et limite de la méthode (C5)</t>
        </is>
      </c>
      <c r="C4" s="6" t="n"/>
      <c r="D4" s="6" t="n"/>
      <c r="E4" s="6" t="n"/>
    </row>
    <row r="5">
      <c r="C5" s="10" t="inlineStr">
        <is>
          <t>Pourquoi la méthode du revenu ici, et quelle limite pour un triplex vs un 12 logements? (Qui achète un triplex à Gatineau, et quel effet sur les prix payés?) 4-6 lignes…</t>
        </is>
      </c>
      <c r="D5" s="23" t="n"/>
    </row>
    <row r="6">
      <c r="C6" s="23" t="n"/>
      <c r="D6" s="23" t="n"/>
    </row>
    <row r="7">
      <c r="C7" s="23" t="n"/>
      <c r="D7" s="23" t="n"/>
    </row>
    <row r="8">
      <c r="C8" s="23" t="n"/>
      <c r="D8" s="23" t="n"/>
    </row>
  </sheetData>
  <mergeCells count="4">
    <mergeCell ref="C5:D8"/>
    <mergeCell ref="B1:E1"/>
    <mergeCell ref="B2:E2"/>
    <mergeCell ref="B4: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8" customWidth="1" min="2" max="2"/>
    <col width="17" customWidth="1" min="3" max="3"/>
    <col width="17" customWidth="1" min="4" max="4"/>
    <col width="44" customWidth="1" min="5" max="5"/>
    <col width="8" customWidth="1" min="6" max="6"/>
  </cols>
  <sheetData>
    <row r="1" ht="30" customHeight="1">
      <c r="A1" s="1" t="n"/>
      <c r="B1" s="2" t="inlineStr">
        <is>
          <t>Calculs — Questions 2, 3, 4, 5 et 7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Chaîne RBP → RBE → RNE → valeur : tout par formule (changer B recalcule tout).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 ht="20" customHeight="1">
      <c r="B4" s="5" t="inlineStr">
        <is>
          <t>Question 2 — Revenu brut potentiel (zone C6:C10)</t>
        </is>
      </c>
      <c r="C4" s="6" t="n"/>
      <c r="D4" s="6" t="n"/>
      <c r="E4" s="6" t="n"/>
      <c r="F4" s="6" t="n"/>
    </row>
    <row r="6">
      <c r="B6" s="12" t="inlineStr">
        <is>
          <t>Loyers annuels — Logement 1</t>
        </is>
      </c>
      <c r="C6" s="24" t="n"/>
    </row>
    <row r="7">
      <c r="B7" s="12" t="inlineStr">
        <is>
          <t>Loyers annuels — Logement 2 (personnalisé)</t>
        </is>
      </c>
      <c r="C7" s="24" t="n"/>
    </row>
    <row r="8">
      <c r="B8" s="12" t="inlineStr">
        <is>
          <t>Loyers annuels — Logement 3</t>
        </is>
      </c>
      <c r="C8" s="24" t="n"/>
    </row>
    <row r="9">
      <c r="B9" s="12" t="inlineStr">
        <is>
          <t>Revenus accessoires annuels</t>
        </is>
      </c>
      <c r="C9" s="24" t="n"/>
    </row>
    <row r="10">
      <c r="B10" s="7" t="inlineStr">
        <is>
          <t>RBP TOTAL</t>
        </is>
      </c>
      <c r="C10" s="24" t="n"/>
    </row>
    <row r="11">
      <c r="B11" s="11" t="inlineStr">
        <is>
          <t>Indices : loyers mensuels dans Données!C20:C22 ; accessoires Données!C23:C24 ; × 12 mois.</t>
        </is>
      </c>
    </row>
    <row r="12" ht="20" customHeight="1">
      <c r="B12" s="5" t="inlineStr">
        <is>
          <t>Question 3 — Inoccupation et RBE (zone C13:C15, justification C17)</t>
        </is>
      </c>
      <c r="C12" s="6" t="n"/>
      <c r="D12" s="6" t="n"/>
      <c r="E12" s="6" t="n"/>
      <c r="F12" s="6" t="n"/>
    </row>
    <row r="13">
      <c r="B13" s="12" t="inlineStr">
        <is>
          <t>Provision retenue (%) — votre choix</t>
        </is>
      </c>
      <c r="C13" s="25" t="n"/>
    </row>
    <row r="14">
      <c r="B14" s="12" t="inlineStr">
        <is>
          <t>Provision ($) = RBP × provision</t>
        </is>
      </c>
      <c r="C14" s="24" t="n"/>
    </row>
    <row r="15">
      <c r="B15" s="12" t="inlineStr">
        <is>
          <t>RBE (RBP − provision)</t>
        </is>
      </c>
      <c r="C15" s="24" t="n"/>
    </row>
    <row r="17">
      <c r="C17" s="10" t="inlineStr">
        <is>
          <t>Justification du choix (pourquoi pas 1,1 %? pourquoi la normalisation diffère de la photo 2025?) 3-5 lignes…</t>
        </is>
      </c>
      <c r="D17" s="23" t="n"/>
      <c r="E17" s="23" t="n"/>
    </row>
    <row r="18">
      <c r="C18" s="23" t="n"/>
      <c r="D18" s="23" t="n"/>
      <c r="E18" s="23" t="n"/>
    </row>
    <row r="19" ht="20" customHeight="1">
      <c r="B19" s="5" t="inlineStr">
        <is>
          <t>Question 4 — Tri des dépenses (B20:E32) et totaux (C33:C35)</t>
        </is>
      </c>
      <c r="C19" s="6" t="n"/>
      <c r="D19" s="6" t="n"/>
      <c r="E19" s="6" t="n"/>
      <c r="F19" s="6" t="n"/>
    </row>
    <row r="20">
      <c r="B20" s="26" t="inlineStr">
        <is>
          <t>Poste (Données!C28:C37)</t>
        </is>
      </c>
      <c r="C20" s="26" t="inlineStr">
        <is>
          <t>Décision (liste)</t>
        </is>
      </c>
      <c r="D20" s="26" t="inlineStr">
        <is>
          <t>Montant admis ($, formule)</t>
        </is>
      </c>
      <c r="E20" s="26" t="inlineStr">
        <is>
          <t>Justification si exclu</t>
        </is>
      </c>
    </row>
    <row r="21">
      <c r="B21" s="27" t="inlineStr">
        <is>
          <t>Taxes municipales 2026</t>
        </is>
      </c>
      <c r="C21" s="8" t="n"/>
      <c r="D21" s="24" t="n"/>
      <c r="E21" s="8" t="n"/>
    </row>
    <row r="22">
      <c r="B22" s="27" t="inlineStr">
        <is>
          <t>Taxe scolaire</t>
        </is>
      </c>
      <c r="C22" s="8" t="n"/>
      <c r="D22" s="24" t="n"/>
      <c r="E22" s="8" t="n"/>
    </row>
    <row r="23">
      <c r="B23" s="27" t="inlineStr">
        <is>
          <t>Assurance immeuble locatif</t>
        </is>
      </c>
      <c r="C23" s="8" t="n"/>
      <c r="D23" s="24" t="n"/>
      <c r="E23" s="8" t="n"/>
    </row>
    <row r="24">
      <c r="B24" s="27" t="inlineStr">
        <is>
          <t>Électricité espaces communs</t>
        </is>
      </c>
      <c r="C24" s="8" t="n"/>
      <c r="D24" s="24" t="n"/>
      <c r="E24" s="8" t="n"/>
    </row>
    <row r="25">
      <c r="B25" s="27" t="inlineStr">
        <is>
          <t>Entretien et réparations</t>
        </is>
      </c>
      <c r="C25" s="8" t="n"/>
      <c r="D25" s="24" t="n"/>
      <c r="E25" s="8" t="n"/>
    </row>
    <row r="26">
      <c r="B26" s="27" t="inlineStr">
        <is>
          <t>Déneigement et pelouse</t>
        </is>
      </c>
      <c r="C26" s="8" t="n"/>
      <c r="D26" s="24" t="n"/>
      <c r="E26" s="8" t="n"/>
    </row>
    <row r="27">
      <c r="B27" s="27" t="inlineStr">
        <is>
          <t>Service de la dette</t>
        </is>
      </c>
      <c r="C27" s="8" t="n"/>
      <c r="D27" s="24" t="n"/>
      <c r="E27" s="8" t="n"/>
    </row>
    <row r="28">
      <c r="B28" s="27" t="inlineStr">
        <is>
          <t>Impôt sur le revenu du vendeur</t>
        </is>
      </c>
      <c r="C28" s="8" t="n"/>
      <c r="D28" s="24" t="n"/>
      <c r="E28" s="8" t="n"/>
    </row>
    <row r="29">
      <c r="B29" s="27" t="inlineStr">
        <is>
          <t>Remplacement de la toiture</t>
        </is>
      </c>
      <c r="C29" s="8" t="n"/>
      <c r="D29" s="24" t="n"/>
      <c r="E29" s="8" t="n"/>
    </row>
    <row r="30">
      <c r="B30" s="27" t="inlineStr">
        <is>
          <t>Voyage à Fort Lauderdale</t>
        </is>
      </c>
      <c r="C30" s="8" t="n"/>
      <c r="D30" s="24" t="n"/>
      <c r="E30" s="8" t="n"/>
    </row>
    <row r="31">
      <c r="B31" s="28" t="inlineStr">
        <is>
          <t>Honoraires de gestion (3 % du RBE — par formule)</t>
        </is>
      </c>
      <c r="D31" s="24" t="n"/>
    </row>
    <row r="32">
      <c r="B32" s="27" t="inlineStr">
        <is>
          <t>Réserve de remplacement (500 $ × 3 logements)</t>
        </is>
      </c>
      <c r="D32" s="24" t="n"/>
    </row>
    <row r="33">
      <c r="B33" s="29" t="inlineStr">
        <is>
          <t>a) TOTAL des dépenses normalisées</t>
        </is>
      </c>
      <c r="C33" s="24" t="n"/>
    </row>
    <row r="34">
      <c r="B34" s="29" t="inlineStr">
        <is>
          <t>b) Ratio dépenses / RBE</t>
        </is>
      </c>
      <c r="C34" s="25" t="n"/>
    </row>
    <row r="35">
      <c r="B35" s="27" t="inlineStr">
        <is>
          <t>Conformité 35-45 % — automatique</t>
        </is>
      </c>
      <c r="C35" s="30">
        <f>IF(C34="","—",IF(AND(C34&gt;=0.35,C34&lt;=0.45),"Dans la fourchette","Hors fourchette — justifier"))</f>
        <v/>
      </c>
    </row>
    <row r="37" ht="20" customHeight="1">
      <c r="B37" s="5" t="inlineStr">
        <is>
          <t>Question 5 — RNE et écart de loyer (C38:C39, analyse C41)</t>
        </is>
      </c>
      <c r="C37" s="6" t="n"/>
      <c r="D37" s="6" t="n"/>
      <c r="E37" s="6" t="n"/>
      <c r="F37" s="6" t="n"/>
    </row>
    <row r="38">
      <c r="B38" s="31" t="inlineStr">
        <is>
          <t>a) RNE (RBE − dépenses normalisées)</t>
        </is>
      </c>
      <c r="C38" s="24" t="n"/>
    </row>
    <row r="39">
      <c r="B39" s="28" t="inlineStr">
        <is>
          <t>b) Écart annuel loyer marché − contractuel, logement 3</t>
        </is>
      </c>
      <c r="C39" s="24" t="n"/>
    </row>
    <row r="41">
      <c r="C41" s="10" t="inlineStr">
        <is>
          <t>c) Récupérabilité de l'écart : TAL 3,1 %, maintien dans les lieux, départ du locataire — effet sur le prix payable aujourd'hui (4-6 lignes)…</t>
        </is>
      </c>
      <c r="D41" s="23" t="n"/>
      <c r="E41" s="23" t="n"/>
    </row>
    <row r="42">
      <c r="C42" s="23" t="n"/>
      <c r="D42" s="23" t="n"/>
      <c r="E42" s="23" t="n"/>
    </row>
    <row r="43" ht="20" customHeight="1">
      <c r="B43" s="5" t="inlineStr">
        <is>
          <t>Question 7 — Capitalisation directe et MRB (zone C44:C47)</t>
        </is>
      </c>
      <c r="C43" s="6" t="n"/>
      <c r="D43" s="6" t="n"/>
      <c r="E43" s="6" t="n"/>
      <c r="F43" s="6" t="n"/>
    </row>
    <row r="44">
      <c r="B44" s="28" t="inlineStr">
        <is>
          <t>TGA retenu — automatique (Extraction!C9)</t>
        </is>
      </c>
      <c r="C44" s="32">
        <f>IF(Extraction!C9="","Extraction à faire",Extraction!C9)</f>
        <v/>
      </c>
    </row>
    <row r="45">
      <c r="B45" s="28" t="inlineStr">
        <is>
          <t>a) Valeur par capitalisation (RNE ÷ TGA)</t>
        </is>
      </c>
      <c r="C45" s="24" t="n"/>
    </row>
    <row r="46">
      <c r="B46" s="31" t="inlineStr">
        <is>
          <t>a) VALEUR CONCLUE (arrondie au 5 000 $)</t>
        </is>
      </c>
      <c r="C46" s="24" t="n"/>
    </row>
    <row r="47">
      <c r="B47" s="28" t="inlineStr">
        <is>
          <t>b) MRB implicite au prix demandé (849 900 $ ÷ RBP)</t>
        </is>
      </c>
      <c r="C47" s="33" t="n"/>
    </row>
    <row r="48">
      <c r="B48" s="11" t="inlineStr">
        <is>
          <t>Indice : arrondi = ARRONDI(C45/5000;0)*5000. MRB à comparer à la fourchette 12-14× (Données!C10:C11).</t>
        </is>
      </c>
    </row>
  </sheetData>
  <mergeCells count="12">
    <mergeCell ref="B4:F4"/>
    <mergeCell ref="B43:F43"/>
    <mergeCell ref="B12:F12"/>
    <mergeCell ref="B2:F2"/>
    <mergeCell ref="B48:F48"/>
    <mergeCell ref="C41:E43"/>
    <mergeCell ref="B11:F11"/>
    <mergeCell ref="B19:F19"/>
    <mergeCell ref="B37:F37"/>
    <mergeCell ref="B1:F1"/>
    <mergeCell ref="C17:E18"/>
    <mergeCell ref="B31"/>
  </mergeCells>
  <conditionalFormatting sqref="C35">
    <cfRule type="expression" priority="1" dxfId="0">
      <formula>C35="Dans la fourchette"</formula>
    </cfRule>
    <cfRule type="expression" priority="2" dxfId="1">
      <formula>C35="Hors fourchette — justifier"</formula>
    </cfRule>
  </conditionalFormatting>
  <dataValidations count="1">
    <dataValidation sqref="C21:C30" showDropDown="0" showInputMessage="0" showErrorMessage="0" allowBlank="1" type="list">
      <formula1>"Admissible,Exclu"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0" customWidth="1" min="2" max="2"/>
    <col width="16" customWidth="1" min="3" max="3"/>
    <col width="16" customWidth="1" min="4" max="4"/>
    <col width="16" customWidth="1" min="5" max="5"/>
    <col width="8" customWidth="1" min="6" max="6"/>
  </cols>
  <sheetData>
    <row r="1" ht="30" customHeight="1">
      <c r="A1" s="1" t="n"/>
      <c r="B1" s="2" t="inlineStr">
        <is>
          <t>Extraction du TGA — Question 6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TGA implicite de chaque vente (C5:E7), taux retenu (C9), justification (C11).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>
      <c r="B4" s="26" t="inlineStr"/>
      <c r="C4" s="26" t="inlineStr">
        <is>
          <t>Vente A</t>
        </is>
      </c>
      <c r="D4" s="26" t="inlineStr">
        <is>
          <t>Vente B</t>
        </is>
      </c>
      <c r="E4" s="26" t="inlineStr">
        <is>
          <t>Vente C</t>
        </is>
      </c>
    </row>
    <row r="5">
      <c r="B5" s="28" t="inlineStr">
        <is>
          <t>Prix de vente ($) — automatique</t>
        </is>
      </c>
      <c r="C5" s="22">
        <f>Données!C42</f>
        <v/>
      </c>
      <c r="D5" s="22">
        <f>Données!D42</f>
        <v/>
      </c>
      <c r="E5" s="22">
        <f>Données!E42</f>
        <v/>
      </c>
    </row>
    <row r="6">
      <c r="B6" s="28" t="inlineStr">
        <is>
          <t>RNE ($) — automatique</t>
        </is>
      </c>
      <c r="C6" s="22">
        <f>Données!C43</f>
        <v/>
      </c>
      <c r="D6" s="22">
        <f>Données!D43</f>
        <v/>
      </c>
      <c r="E6" s="22">
        <f>Données!E43</f>
        <v/>
      </c>
    </row>
    <row r="7">
      <c r="B7" s="28" t="inlineStr">
        <is>
          <t>TGA implicite (RNE ÷ prix)</t>
        </is>
      </c>
      <c r="C7" s="34" t="n"/>
      <c r="D7" s="34" t="n"/>
      <c r="E7" s="34" t="n"/>
    </row>
    <row r="9">
      <c r="B9" s="29" t="inlineStr">
        <is>
          <t>TGA RETENU pour le sujet</t>
        </is>
      </c>
      <c r="C9" s="34" t="n"/>
    </row>
    <row r="11">
      <c r="C11" s="10" t="inlineStr">
        <is>
          <t>Justification du taux retenu : comparabilité (localisation, fraîcheur) plutôt que moyenne simple; situez le taux dans la fourchette extraite (3-5 lignes)…</t>
        </is>
      </c>
      <c r="D11" s="23" t="n"/>
      <c r="E11" s="23" t="n"/>
    </row>
    <row r="12">
      <c r="C12" s="23" t="n"/>
      <c r="D12" s="23" t="n"/>
      <c r="E12" s="23" t="n"/>
    </row>
    <row r="13">
      <c r="C13" s="23" t="n"/>
      <c r="D13" s="23" t="n"/>
      <c r="E13" s="23" t="n"/>
    </row>
  </sheetData>
  <mergeCells count="3">
    <mergeCell ref="B2:F2"/>
    <mergeCell ref="C11:E13"/>
    <mergeCell ref="B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0" customWidth="1" min="2" max="2"/>
    <col width="16" customWidth="1" min="3" max="3"/>
    <col width="16" customWidth="1" min="4" max="4"/>
    <col width="16" customWidth="1" min="5" max="5"/>
    <col width="8" customWidth="1" min="6" max="6"/>
  </cols>
  <sheetData>
    <row r="1" ht="30" customHeight="1">
      <c r="A1" s="1" t="n"/>
      <c r="B1" s="2" t="inlineStr">
        <is>
          <t>Sensibilité — Question 8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Matrice 3 × 3 : valeur (avant arrondi) selon TGA × inoccupation (C6:E8), conclusion C10.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>
      <c r="B4" s="35" t="inlineStr">
        <is>
          <t>Inoccupation \ TGA</t>
        </is>
      </c>
    </row>
    <row r="5">
      <c r="B5" s="36" t="inlineStr">
        <is>
          <t>Hypothèses →</t>
        </is>
      </c>
      <c r="C5" s="37" t="n">
        <v>0.0425</v>
      </c>
      <c r="D5" s="37" t="n">
        <v>0.045</v>
      </c>
      <c r="E5" s="37" t="n">
        <v>0.0475</v>
      </c>
    </row>
    <row r="6">
      <c r="B6" s="38" t="n">
        <v>0.03</v>
      </c>
      <c r="C6" s="24" t="n"/>
      <c r="D6" s="24" t="n"/>
      <c r="E6" s="24" t="n"/>
    </row>
    <row r="7">
      <c r="B7" s="38" t="n">
        <v>0.038</v>
      </c>
      <c r="C7" s="24" t="n"/>
      <c r="D7" s="24" t="n"/>
      <c r="E7" s="24" t="n"/>
    </row>
    <row r="8">
      <c r="B8" s="38" t="n">
        <v>0.05</v>
      </c>
      <c r="C8" s="24" t="n"/>
      <c r="D8" s="24" t="n"/>
      <c r="E8" s="24" t="n"/>
    </row>
    <row r="9">
      <c r="B9" s="11" t="inlineStr">
        <is>
          <t>Chaque cellule doit recalculer le RNE avec l'inoccupation de sa ligne (les dépenses de gestion 3 % suivent le RBE), puis diviser par le TGA de sa colonne. Formules entièrement liées aux onglets Calculs/Données.</t>
        </is>
      </c>
    </row>
    <row r="10">
      <c r="C10" s="10" t="inlineStr">
        <is>
          <t>Fourchette de valeurs, robustesse, et défendabilité du prix demandé de 849 900 $ dans les scénarios pessimistes (3-5 lignes)…</t>
        </is>
      </c>
      <c r="D10" s="23" t="n"/>
      <c r="E10" s="23" t="n"/>
    </row>
    <row r="11">
      <c r="C11" s="23" t="n"/>
      <c r="D11" s="23" t="n"/>
      <c r="E11" s="23" t="n"/>
    </row>
    <row r="12">
      <c r="C12" s="23" t="n"/>
      <c r="D12" s="23" t="n"/>
      <c r="E12" s="23" t="n"/>
    </row>
  </sheetData>
  <mergeCells count="4">
    <mergeCell ref="B2:F2"/>
    <mergeCell ref="C10:E12"/>
    <mergeCell ref="B9:F9"/>
    <mergeCell ref="B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5" customWidth="1" min="9" max="9"/>
    <col width="15" customWidth="1" min="10" max="10"/>
    <col width="15" customWidth="1" min="11" max="11"/>
  </cols>
  <sheetData>
    <row r="1" ht="30" customHeight="1">
      <c r="A1" s="1" t="n"/>
      <c r="B1" s="2" t="inlineStr">
        <is>
          <t>Dashboard — Triplex du 44, rue Jumonville (Hull)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 9 : KPI, verdict, graphiques, avis à l'investisseur.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(B4:G6) — les 4 cellules jaunes attendent VOS formules</t>
        </is>
      </c>
      <c r="C4" s="6" t="n"/>
      <c r="D4" s="6" t="n"/>
      <c r="E4" s="6" t="n"/>
      <c r="F4" s="6" t="n"/>
      <c r="G4" s="6" t="n"/>
    </row>
    <row r="5" ht="26" customHeight="1">
      <c r="B5" s="39" t="inlineStr">
        <is>
          <t>RBP</t>
        </is>
      </c>
      <c r="C5" s="39" t="inlineStr">
        <is>
          <t>RNE</t>
        </is>
      </c>
      <c r="D5" s="39" t="inlineStr">
        <is>
          <t>RBE</t>
        </is>
      </c>
      <c r="E5" s="39" t="inlineStr">
        <is>
          <t>TGA retenu</t>
        </is>
      </c>
      <c r="F5" s="39" t="inlineStr">
        <is>
          <t>Valeur conclue</t>
        </is>
      </c>
      <c r="G5" s="39" t="inlineStr">
        <is>
          <t>Écart vs prix demandé ($)</t>
        </is>
      </c>
    </row>
    <row r="6" ht="28" customHeight="1">
      <c r="B6" s="40">
        <f>IF(Calculs!C10="","Q2 à faire",Calculs!C10)</f>
        <v/>
      </c>
      <c r="C6" s="40">
        <f>IF(Calculs!C38="","Q5 à faire",Calculs!C38)</f>
        <v/>
      </c>
      <c r="D6" s="41" t="n"/>
      <c r="E6" s="42" t="n"/>
      <c r="F6" s="41" t="n"/>
      <c r="G6" s="41" t="n"/>
    </row>
    <row r="7">
      <c r="B7" s="11" t="inlineStr">
        <is>
          <t>Modèles fournis (KPI 1-2). Sources : Calculs!C15 · Extraction!C9 · Calculs!C46 · l'écart utilise Données!C7.</t>
        </is>
      </c>
    </row>
    <row r="8" ht="26" customHeight="1">
      <c r="B8" s="43" t="inlineStr">
        <is>
          <t>VERDICT (C8, liste) →</t>
        </is>
      </c>
      <c r="C8" s="44" t="n"/>
    </row>
    <row r="9">
      <c r="B9" s="11" t="inlineStr">
        <is>
          <t>Graphique 1 fourni (cascade). Graphique 2 (question 9c) : à créer à droite — matrice de sensibilité ou positionnement parmi les 5 triplex réels.</t>
        </is>
      </c>
    </row>
    <row r="10">
      <c r="I10" s="45" t="inlineStr">
        <is>
          <t>RBP</t>
        </is>
      </c>
      <c r="J10" s="46">
        <f>IFERROR(Calculs!C10,0)</f>
        <v/>
      </c>
    </row>
    <row r="11">
      <c r="I11" s="45" t="inlineStr">
        <is>
          <t>RBE</t>
        </is>
      </c>
      <c r="J11" s="46">
        <f>IFERROR(Calculs!C15,0)</f>
        <v/>
      </c>
    </row>
    <row r="12">
      <c r="I12" s="45" t="inlineStr">
        <is>
          <t>RNE</t>
        </is>
      </c>
      <c r="J12" s="46">
        <f>IFERROR(Calculs!C38,0)</f>
        <v/>
      </c>
    </row>
    <row r="13">
      <c r="I13" s="11" t="inlineStr">
        <is>
          <t>Table source du graphique — ne pas modifier.</t>
        </is>
      </c>
    </row>
    <row r="23" ht="20" customHeight="1">
      <c r="B23" s="5" t="inlineStr">
        <is>
          <t>Avis à l'investisseur (C24 — question 9e)</t>
        </is>
      </c>
      <c r="C23" s="6" t="n"/>
      <c r="D23" s="6" t="n"/>
      <c r="E23" s="6" t="n"/>
      <c r="F23" s="6" t="n"/>
      <c r="G23" s="6" t="n"/>
    </row>
    <row r="24">
      <c r="C24" s="10" t="inlineStr">
        <is>
          <t>Valeur conclue, fourchette de sensibilité, MRB vs 12-14×, potentiel du logement 3 et cadre TAL, recommandation d'offre — chaque affirmation chiffrée (8-12 lignes)…</t>
        </is>
      </c>
      <c r="D24" s="23" t="n"/>
      <c r="E24" s="23" t="n"/>
      <c r="F24" s="23" t="n"/>
    </row>
    <row r="25">
      <c r="C25" s="23" t="n"/>
      <c r="D25" s="23" t="n"/>
      <c r="E25" s="23" t="n"/>
      <c r="F25" s="23" t="n"/>
    </row>
    <row r="26">
      <c r="C26" s="23" t="n"/>
      <c r="D26" s="23" t="n"/>
      <c r="E26" s="23" t="n"/>
      <c r="F26" s="23" t="n"/>
    </row>
    <row r="27">
      <c r="C27" s="23" t="n"/>
      <c r="D27" s="23" t="n"/>
      <c r="E27" s="23" t="n"/>
      <c r="F27" s="23" t="n"/>
    </row>
    <row r="28">
      <c r="C28" s="23" t="n"/>
      <c r="D28" s="23" t="n"/>
      <c r="E28" s="23" t="n"/>
      <c r="F28" s="23" t="n"/>
    </row>
    <row r="29">
      <c r="C29" s="23" t="n"/>
      <c r="D29" s="23" t="n"/>
      <c r="E29" s="23" t="n"/>
      <c r="F29" s="23" t="n"/>
    </row>
  </sheetData>
  <mergeCells count="9">
    <mergeCell ref="B2:G2"/>
    <mergeCell ref="C8:F8"/>
    <mergeCell ref="I13:K13"/>
    <mergeCell ref="B23:G23"/>
    <mergeCell ref="B9:G9"/>
    <mergeCell ref="B1:G1"/>
    <mergeCell ref="B4:G4"/>
    <mergeCell ref="C24:F29"/>
    <mergeCell ref="B7:G7"/>
  </mergeCells>
  <conditionalFormatting sqref="C8">
    <cfRule type="expression" priority="1" dxfId="0">
      <formula>$C$8="Prix demandé justifié par les revenus"</formula>
    </cfRule>
    <cfRule type="expression" priority="2" dxfId="1">
      <formula>$C$8="Prix demandé supérieur à la valeur par revenus"</formula>
    </cfRule>
    <cfRule type="expression" priority="3" dxfId="2">
      <formula>$C$8="Prix demandé inférieur à la valeur par revenus"</formula>
    </cfRule>
  </conditionalFormatting>
  <dataValidations count="1">
    <dataValidation sqref="C8" showDropDown="0" showInputMessage="0" showErrorMessage="0" allowBlank="1" type="list">
      <formula1>"Prix demandé justifié par les revenus,Prix demandé supérieur à la valeur par revenus,Prix demandé inférieur à la valeur par revenus"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2026-08-05T01:04:08Z</dcterms:created>
  <dcterms:modified xmlns:dcterms="http://purl.org/dc/terms/" xmlns:xsi="http://www.w3.org/2001/XMLSchema-instance" xsi:type="dcterms:W3CDTF">2026-08-05T01:04:08Z</dcterms:modified>
</cp:coreProperties>
</file>