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Données" sheetId="2" state="visible" r:id="rId2"/>
    <sheet xmlns:r="http://schemas.openxmlformats.org/officeDocument/2006/relationships" name="Analyse" sheetId="3" state="visible" r:id="rId3"/>
    <sheet xmlns:r="http://schemas.openxmlformats.org/officeDocument/2006/relationships" name="Grille" sheetId="4" state="visible" r:id="rId4"/>
    <sheet xmlns:r="http://schemas.openxmlformats.org/officeDocument/2006/relationships" name="Sensibilité" sheetId="5" state="visible" r:id="rId5"/>
    <sheet xmlns:r="http://schemas.openxmlformats.org/officeDocument/2006/relationships" name="Dashboar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&quot; $&quot;"/>
    <numFmt numFmtId="165" formatCode="0.0000"/>
    <numFmt numFmtId="166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color rgb="00FFFFFF"/>
      <sz val="11"/>
    </font>
    <font>
      <name val="Calibri"/>
      <b val="1"/>
      <color rgb="00FFFFFF"/>
      <sz val="11"/>
    </font>
    <font>
      <name val="Calibri"/>
      <b val="1"/>
      <color rgb="00003E7E"/>
      <sz val="11"/>
    </font>
    <font>
      <name val="Calibri"/>
      <color rgb="00333333"/>
      <sz val="10"/>
    </font>
    <font>
      <name val="Calibri"/>
      <i val="1"/>
      <color rgb="009A8A2E"/>
      <sz val="9"/>
    </font>
    <font>
      <name val="Calibri"/>
      <i val="1"/>
      <color rgb="0058595B"/>
      <sz val="8.5"/>
    </font>
    <font>
      <name val="Calibri"/>
      <b val="1"/>
      <color rgb="00FFFFFF"/>
      <sz val="10"/>
    </font>
    <font>
      <name val="Calibri"/>
      <b val="1"/>
      <color rgb="0058595B"/>
      <sz val="8.5"/>
    </font>
    <font>
      <name val="Calibri"/>
      <b val="1"/>
      <color rgb="00003E7E"/>
      <sz val="16"/>
    </font>
    <font>
      <name val="Calibri"/>
      <b val="1"/>
      <color rgb="00003E7E"/>
      <sz val="13"/>
    </font>
  </fonts>
  <fills count="10">
    <fill>
      <patternFill/>
    </fill>
    <fill>
      <patternFill patternType="gray125"/>
    </fill>
    <fill>
      <patternFill patternType="solid">
        <fgColor rgb="00003E7E"/>
      </patternFill>
    </fill>
    <fill>
      <patternFill patternType="solid">
        <fgColor rgb="00C6A300"/>
      </patternFill>
    </fill>
    <fill>
      <patternFill patternType="solid">
        <fgColor rgb="000066B3"/>
      </patternFill>
    </fill>
    <fill>
      <patternFill patternType="solid">
        <fgColor rgb="00FFF2CC"/>
      </patternFill>
    </fill>
    <fill>
      <patternFill patternType="solid">
        <fgColor rgb="00DCE6F1"/>
      </patternFill>
    </fill>
    <fill>
      <patternFill patternType="solid">
        <fgColor rgb="00F2F2F2"/>
      </patternFill>
    </fill>
    <fill>
      <patternFill patternType="solid">
        <fgColor rgb="00F0F4F8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B7C4D1"/>
      </left>
      <right style="thin">
        <color rgb="00B7C4D1"/>
      </right>
      <top style="thin">
        <color rgb="00B7C4D1"/>
      </top>
      <bottom style="thin">
        <color rgb="00B7C4D1"/>
      </bottom>
    </border>
    <border>
      <left style="medium">
        <color rgb="00003E7E"/>
      </left>
      <right style="medium">
        <color rgb="00003E7E"/>
      </right>
      <top style="medium">
        <color rgb="00003E7E"/>
      </top>
      <bottom style="medium">
        <color rgb="00003E7E"/>
      </bottom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4" fillId="0" borderId="0" applyAlignment="1" pivotButton="0" quotePrefix="0" xfId="0">
      <alignment vertical="top" wrapText="1"/>
    </xf>
    <xf numFmtId="0" fontId="5" fillId="5" borderId="1" applyAlignment="1" pivotButton="0" quotePrefix="0" xfId="0">
      <alignment vertical="top" wrapText="1"/>
    </xf>
    <xf numFmtId="1" fontId="5" fillId="5" borderId="1" applyAlignment="1" pivotButton="0" quotePrefix="0" xfId="0">
      <alignment vertical="top" wrapText="1"/>
    </xf>
    <xf numFmtId="0" fontId="6" fillId="5" borderId="1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0" fillId="6" borderId="1" pivotButton="0" quotePrefix="0" xfId="0"/>
    <xf numFmtId="0" fontId="5" fillId="0" borderId="0" pivotButton="0" quotePrefix="0" xfId="0"/>
    <xf numFmtId="0" fontId="0" fillId="5" borderId="1" pivotButton="0" quotePrefix="0" xfId="0"/>
    <xf numFmtId="0" fontId="0" fillId="7" borderId="1" pivotButton="0" quotePrefix="0" xfId="0"/>
    <xf numFmtId="0" fontId="8" fillId="2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/>
    </xf>
    <xf numFmtId="3" fontId="5" fillId="6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10" fontId="5" fillId="6" borderId="1" applyAlignment="1" pivotButton="0" quotePrefix="0" xfId="0">
      <alignment horizontal="center" vertical="center"/>
    </xf>
    <xf numFmtId="9" fontId="5" fillId="6" borderId="1" applyAlignment="1" pivotButton="0" quotePrefix="0" xfId="0">
      <alignment horizontal="center" vertical="center"/>
    </xf>
    <xf numFmtId="3" fontId="5" fillId="7" borderId="1" applyAlignment="1" pivotButton="0" quotePrefix="0" xfId="0">
      <alignment horizontal="center" vertical="center"/>
    </xf>
    <xf numFmtId="0" fontId="0" fillId="0" borderId="1" pivotButton="0" quotePrefix="0" xfId="0"/>
    <xf numFmtId="0" fontId="8" fillId="2" borderId="1" applyAlignment="1" pivotButton="0" quotePrefix="0" xfId="0">
      <alignment horizontal="center" vertical="center"/>
    </xf>
    <xf numFmtId="0" fontId="5" fillId="8" borderId="1" pivotButton="0" quotePrefix="0" xfId="0"/>
    <xf numFmtId="0" fontId="7" fillId="7" borderId="1" applyAlignment="1" pivotButton="0" quotePrefix="0" xfId="0">
      <alignment vertical="top" wrapText="1"/>
    </xf>
    <xf numFmtId="0" fontId="4" fillId="8" borderId="1" applyAlignment="1" pivotButton="0" quotePrefix="0" xfId="0">
      <alignment vertical="top" wrapText="1"/>
    </xf>
    <xf numFmtId="164" fontId="5" fillId="7" borderId="1" applyAlignment="1" pivotButton="0" quotePrefix="0" xfId="0">
      <alignment horizontal="center" vertical="center"/>
    </xf>
    <xf numFmtId="0" fontId="5" fillId="8" borderId="1" applyAlignment="1" pivotButton="0" quotePrefix="0" xfId="0">
      <alignment vertical="top" wrapText="1"/>
    </xf>
    <xf numFmtId="1" fontId="5" fillId="7" borderId="1" applyAlignment="1" pivotButton="0" quotePrefix="0" xfId="0">
      <alignment horizontal="center" vertical="center"/>
    </xf>
    <xf numFmtId="164" fontId="5" fillId="5" borderId="1" applyAlignment="1" pivotButton="0" quotePrefix="0" xfId="0">
      <alignment vertical="top" wrapText="1"/>
    </xf>
    <xf numFmtId="165" fontId="5" fillId="5" borderId="1" applyAlignment="1" pivotButton="0" quotePrefix="0" xfId="0">
      <alignment vertical="top" wrapText="1"/>
    </xf>
    <xf numFmtId="0" fontId="8" fillId="4" borderId="0" pivotButton="0" quotePrefix="0" xfId="0"/>
    <xf numFmtId="166" fontId="5" fillId="5" borderId="1" applyAlignment="1" pivotButton="0" quotePrefix="0" xfId="0">
      <alignment vertical="top" wrapText="1"/>
    </xf>
    <xf numFmtId="0" fontId="5" fillId="7" borderId="1" applyAlignment="1" pivotButton="0" quotePrefix="0" xfId="0">
      <alignment horizontal="center" vertical="center"/>
    </xf>
    <xf numFmtId="0" fontId="0" fillId="4" borderId="1" pivotButton="0" quotePrefix="0" xfId="0"/>
    <xf numFmtId="9" fontId="5" fillId="5" borderId="1" applyAlignment="1" pivotButton="0" quotePrefix="0" xfId="0">
      <alignment vertical="top" wrapText="1"/>
    </xf>
    <xf numFmtId="0" fontId="4" fillId="8" borderId="1" pivotButton="0" quotePrefix="0" xfId="0"/>
    <xf numFmtId="0" fontId="7" fillId="0" borderId="0" pivotButton="0" quotePrefix="0" xfId="0"/>
    <xf numFmtId="0" fontId="4" fillId="0" borderId="0" pivotButton="0" quotePrefix="0" xfId="0"/>
    <xf numFmtId="164" fontId="4" fillId="8" borderId="1" applyAlignment="1" pivotButton="0" quotePrefix="0" xfId="0">
      <alignment horizontal="center" vertical="center"/>
    </xf>
    <xf numFmtId="0" fontId="9" fillId="8" borderId="2" applyAlignment="1" pivotButton="0" quotePrefix="0" xfId="0">
      <alignment horizontal="center" vertical="center" wrapText="1"/>
    </xf>
    <xf numFmtId="164" fontId="10" fillId="9" borderId="2" applyAlignment="1" pivotButton="0" quotePrefix="0" xfId="0">
      <alignment horizontal="center" vertical="center"/>
    </xf>
    <xf numFmtId="164" fontId="10" fillId="5" borderId="2" applyAlignment="1" pivotButton="0" quotePrefix="0" xfId="0">
      <alignment horizontal="center" vertical="center"/>
    </xf>
    <xf numFmtId="166" fontId="10" fillId="5" borderId="2" applyAlignment="1" pivotButton="0" quotePrefix="0" xfId="0">
      <alignment horizontal="center" vertical="center"/>
    </xf>
    <xf numFmtId="1" fontId="10" fillId="5" borderId="2" applyAlignment="1" pivotButton="0" quotePrefix="0" xfId="0">
      <alignment horizontal="center" vertical="center"/>
    </xf>
    <xf numFmtId="0" fontId="11" fillId="0" borderId="0" pivotButton="0" quotePrefix="0" xfId="0"/>
    <xf numFmtId="0" fontId="11" fillId="5" borderId="1" applyAlignment="1" pivotButton="0" quotePrefix="0" xfId="0">
      <alignment horizontal="center" vertical="center"/>
    </xf>
    <xf numFmtId="166" fontId="5" fillId="7" borderId="1" applyAlignment="1" pivotButton="0" quotePrefix="0" xfId="0">
      <alignment horizontal="center" vertical="center"/>
    </xf>
    <xf numFmtId="164" fontId="4" fillId="7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 patternType="solid">
          <fgColor rgb="00FFC7CE"/>
        </patternFill>
      </fill>
    </dxf>
    <dxf>
      <fill>
        <patternFill patternType="solid">
          <fgColor rgb="00C6EFCE"/>
        </patternFill>
      </fill>
    </dxf>
    <dxf>
      <fill>
        <patternFill patternType="solid">
          <fgColor rgb="00FFEB9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Prix de vente vs prix ajustés finals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'Grille'!B6</f>
            </strRef>
          </tx>
          <spPr>
            <a:solidFill xmlns:a="http://schemas.openxmlformats.org/drawingml/2006/main">
              <a:srgbClr val="9BB7D4"/>
            </a:solidFill>
            <a:ln xmlns:a="http://schemas.openxmlformats.org/drawingml/2006/main">
              <a:prstDash val="solid"/>
            </a:ln>
          </spPr>
          <cat>
            <numRef>
              <f>'Grille'!$C$5:$F$5</f>
            </numRef>
          </cat>
          <val>
            <numRef>
              <f>'Grille'!$C$6:$F$6</f>
            </numRef>
          </val>
        </ser>
        <ser>
          <idx val="1"/>
          <order val="1"/>
          <tx>
            <strRef>
              <f>'Grille'!B21</f>
            </strRef>
          </tx>
          <spPr>
            <a:solidFill xmlns:a="http://schemas.openxmlformats.org/drawingml/2006/main">
              <a:srgbClr val="0066B3"/>
            </a:solidFill>
            <a:ln xmlns:a="http://schemas.openxmlformats.org/drawingml/2006/main">
              <a:prstDash val="solid"/>
            </a:ln>
          </spPr>
          <cat>
            <numRef>
              <f>'Grille'!$C$5:$F$5</f>
            </numRef>
          </cat>
          <val>
            <numRef>
              <f>'Grille'!$C$21:$F$21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9</row>
      <rowOff>0</rowOff>
    </from>
    <ext cx="4140000" cy="2448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0" customWidth="1" min="2" max="2"/>
    <col width="3" customWidth="1" min="3" max="3"/>
    <col width="46" customWidth="1" min="4" max="4"/>
    <col width="18" customWidth="1" min="5" max="5"/>
    <col width="18" customWidth="1" min="6" max="6"/>
    <col width="18" customWidth="1" min="7" max="7"/>
  </cols>
  <sheetData>
    <row r="1" ht="30" customHeight="1">
      <c r="A1" s="1" t="n"/>
      <c r="B1" s="2" t="inlineStr">
        <is>
          <t>IMM1003-20 — Travail pratique 2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Méthode de comparaison — 53, rue du Tropique, Aylmer (inscription réelle) · UQO · Simon-Pierre Boucher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5" ht="20" customHeight="1">
      <c r="B5" s="5" t="inlineStr">
        <is>
          <t>Identification et personnalisation</t>
        </is>
      </c>
      <c r="C5" s="6" t="n"/>
      <c r="D5" s="6" t="n"/>
      <c r="E5" s="6" t="n"/>
      <c r="F5" s="6" t="n"/>
      <c r="G5" s="6" t="n"/>
    </row>
    <row r="7">
      <c r="B7" s="7" t="inlineStr">
        <is>
          <t>Nom, prénom</t>
        </is>
      </c>
      <c r="D7" s="8" t="n"/>
    </row>
    <row r="8">
      <c r="B8" s="7" t="inlineStr">
        <is>
          <t>Code permanent</t>
        </is>
      </c>
      <c r="D8" s="8" t="n"/>
    </row>
    <row r="9">
      <c r="B9" s="7" t="inlineStr">
        <is>
          <t>B = DERNIER chiffre de votre code permanent (0 à 9)</t>
        </is>
      </c>
      <c r="D9" s="9" t="n"/>
    </row>
    <row r="10">
      <c r="B10" s="7" t="inlineStr">
        <is>
          <t>Outils d'IA utilisés (déclaration obligatoire)</t>
        </is>
      </c>
      <c r="D10" s="10" t="inlineStr">
        <is>
          <t>ex. : chatbot du cours (thèmes des questions posées), aucun, etc.</t>
        </is>
      </c>
    </row>
    <row r="11">
      <c r="B11" s="11" t="inlineStr">
        <is>
          <t>Le prix de la Vente 1 (onglet Grille) = 588 000 + 1 000 × B : il se met à jour automatiquement.</t>
        </is>
      </c>
    </row>
    <row r="13" ht="20" customHeight="1">
      <c r="B13" s="5" t="inlineStr">
        <is>
          <t>Mode d'emploi du classeur</t>
        </is>
      </c>
      <c r="C13" s="6" t="n"/>
      <c r="D13" s="6" t="n"/>
      <c r="E13" s="6" t="n"/>
      <c r="F13" s="6" t="n"/>
      <c r="G13" s="6" t="n"/>
    </row>
    <row r="14">
      <c r="B14" s="12" t="inlineStr">
        <is>
          <t>1. Lisez l'énoncé PDF, puis inscrivez B ci-dessus AVANT tout calcul.</t>
        </is>
      </c>
    </row>
    <row r="15">
      <c r="B15" s="12" t="inlineStr">
        <is>
          <t>2. Onglet Analyse : questions 1 (C5), 2 (B9:E13) et 8 (C17).</t>
        </is>
      </c>
    </row>
    <row r="16">
      <c r="B16" s="12" t="inlineStr">
        <is>
          <t>3. Onglet Grille : questions 3 à 6 — la grille doit être entièrement chaînée par formules.</t>
        </is>
      </c>
    </row>
    <row r="17">
      <c r="B17" s="12" t="inlineStr">
        <is>
          <t>4. Onglet Sensibilité : question 7 (C6:E8 et conclusion C10).</t>
        </is>
      </c>
    </row>
    <row r="18">
      <c r="B18" s="12" t="inlineStr">
        <is>
          <t>5. Onglet Dashboard : question 9 — KPI, verdict, graphique à ajouter, récapitulatif.</t>
        </is>
      </c>
    </row>
    <row r="19">
      <c r="B19" s="12" t="inlineStr">
        <is>
          <t>6. Remise Moodle : ce fichier renommé TP2_VotreCodePermanent.xlsx.</t>
        </is>
      </c>
    </row>
    <row r="21" ht="20" customHeight="1">
      <c r="B21" s="5" t="inlineStr">
        <is>
          <t>Légende des couleurs</t>
        </is>
      </c>
      <c r="C21" s="6" t="n"/>
      <c r="D21" s="6" t="n"/>
      <c r="E21" s="6" t="n"/>
      <c r="F21" s="6" t="n"/>
      <c r="G21" s="6" t="n"/>
    </row>
    <row r="23">
      <c r="B23" s="13" t="n"/>
      <c r="C23" s="14" t="inlineStr">
        <is>
          <t>Données fournies (ne pas modifier)</t>
        </is>
      </c>
    </row>
    <row r="24">
      <c r="B24" s="15" t="n"/>
      <c r="C24" s="14" t="inlineStr">
        <is>
          <t>Cellule de réponse (à compléter)</t>
        </is>
      </c>
    </row>
    <row r="25">
      <c r="B25" s="16" t="n"/>
      <c r="C25" s="14" t="inlineStr">
        <is>
          <t>Calcul automatique (ne pas toucher)</t>
        </is>
      </c>
    </row>
  </sheetData>
  <mergeCells count="15">
    <mergeCell ref="B2:G2"/>
    <mergeCell ref="B16:G16"/>
    <mergeCell ref="B19:G19"/>
    <mergeCell ref="B21:G21"/>
    <mergeCell ref="B5:G5"/>
    <mergeCell ref="B14:G14"/>
    <mergeCell ref="B17:G17"/>
    <mergeCell ref="B1:G1"/>
    <mergeCell ref="B18:G18"/>
    <mergeCell ref="B13:G13"/>
    <mergeCell ref="D7:F7"/>
    <mergeCell ref="D8:F8"/>
    <mergeCell ref="B15:G15"/>
    <mergeCell ref="B11:G11"/>
    <mergeCell ref="D10:F10"/>
  </mergeCells>
  <dataValidations count="1">
    <dataValidation sqref="D9" showDropDown="0" showInputMessage="0" showErrorMessage="1" allowBlank="1" errorTitle="Valeur invalide" error="B doit être un chiffre entier entre 0 et 9." type="whole" operator="between">
      <formula1>0</formula1>
      <formula2>9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.5" customWidth="1" min="1" max="1"/>
    <col width="40" customWidth="1" min="2" max="2"/>
    <col width="18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 ht="30" customHeight="1">
      <c r="A1" s="1" t="n"/>
      <c r="B1" s="2" t="inlineStr">
        <is>
          <t>Données du dossier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Sujet : inscription réelle Realtor.ca MLS 12303295 (4 août 2026) · Conventions ancrées · NE PAS MODIFIER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5" ht="20" customHeight="1">
      <c r="B5" s="5" t="inlineStr">
        <is>
          <t>Propriété sujette — 53, rue du Tropique, Gatineau (Aylmer) — RÉELLE</t>
        </is>
      </c>
      <c r="C5" s="6" t="n"/>
      <c r="D5" s="6" t="n"/>
    </row>
    <row r="6">
      <c r="B6" s="17" t="inlineStr">
        <is>
          <t>Caractéristique</t>
        </is>
      </c>
      <c r="C6" s="17" t="inlineStr">
        <is>
          <t>Valeur</t>
        </is>
      </c>
    </row>
    <row r="7">
      <c r="B7" s="18" t="inlineStr">
        <is>
          <t>Prix demandé ($) — promesse d'achat au même montant</t>
        </is>
      </c>
      <c r="C7" s="19" t="n">
        <v>649900</v>
      </c>
    </row>
    <row r="8">
      <c r="B8" s="18" t="inlineStr">
        <is>
          <t>Type</t>
        </is>
      </c>
      <c r="C8" s="20" t="inlineStr">
        <is>
          <t>Plain-pied (1 étage)</t>
        </is>
      </c>
    </row>
    <row r="9">
      <c r="B9" s="18" t="inlineStr">
        <is>
          <t>Chambres / salles de bains</t>
        </is>
      </c>
      <c r="C9" s="20" t="inlineStr">
        <is>
          <t>4 / 2</t>
        </is>
      </c>
    </row>
    <row r="10">
      <c r="B10" s="18" t="inlineStr">
        <is>
          <t>Aire habitable (pi²)</t>
        </is>
      </c>
      <c r="C10" s="20" t="n">
        <v>1420</v>
      </c>
    </row>
    <row r="11">
      <c r="B11" s="18" t="inlineStr">
        <is>
          <t>Terrain (pi²)</t>
        </is>
      </c>
      <c r="C11" s="20" t="n">
        <v>5084</v>
      </c>
    </row>
    <row r="12">
      <c r="B12" s="18" t="inlineStr">
        <is>
          <t>Garage attaché</t>
        </is>
      </c>
      <c r="C12" s="20" t="inlineStr">
        <is>
          <t>Oui</t>
        </is>
      </c>
    </row>
    <row r="13">
      <c r="B13" s="18" t="inlineStr">
        <is>
          <t>Piscine creusée</t>
        </is>
      </c>
      <c r="C13" s="20" t="inlineStr">
        <is>
          <t>Non</t>
        </is>
      </c>
    </row>
    <row r="14">
      <c r="B14" s="18" t="inlineStr">
        <is>
          <t>Sous-sol aménagé</t>
        </is>
      </c>
      <c r="C14" s="20" t="inlineStr">
        <is>
          <t>Non</t>
        </is>
      </c>
    </row>
    <row r="16" ht="20" customHeight="1">
      <c r="B16" s="5" t="inlineStr">
        <is>
          <t>Conventions d'ajustement de la firme (tableau 1 de l'énoncé)</t>
        </is>
      </c>
      <c r="C16" s="6" t="n"/>
      <c r="D16" s="6" t="n"/>
    </row>
    <row r="17">
      <c r="B17" s="17" t="inlineStr">
        <is>
          <t>Élément</t>
        </is>
      </c>
      <c r="C17" s="17" t="inlineStr">
        <is>
          <t>Valeur</t>
        </is>
      </c>
    </row>
    <row r="18">
      <c r="B18" s="18" t="inlineStr">
        <is>
          <t>Temps (par mois)</t>
        </is>
      </c>
      <c r="C18" s="21" t="n">
        <v>0.0017</v>
      </c>
    </row>
    <row r="19">
      <c r="B19" s="18" t="inlineStr">
        <is>
          <t>Garage attaché simple ($)</t>
        </is>
      </c>
      <c r="C19" s="19" t="n">
        <v>30000</v>
      </c>
    </row>
    <row r="20">
      <c r="B20" s="18" t="inlineStr">
        <is>
          <t>Piscine creusée ($)</t>
        </is>
      </c>
      <c r="C20" s="19" t="n">
        <v>25000</v>
      </c>
    </row>
    <row r="21">
      <c r="B21" s="18" t="inlineStr">
        <is>
          <t>Sous-sol aménagé ($)</t>
        </is>
      </c>
      <c r="C21" s="19" t="n">
        <v>20000</v>
      </c>
    </row>
    <row r="22">
      <c r="B22" s="18" t="inlineStr">
        <is>
          <t>Salle de bains supplémentaire ($)</t>
        </is>
      </c>
      <c r="C22" s="19" t="n">
        <v>12000</v>
      </c>
    </row>
    <row r="23">
      <c r="B23" s="18" t="inlineStr">
        <is>
          <t>Aire habitable ($ / pi² d'écart)</t>
        </is>
      </c>
      <c r="C23" s="19" t="n">
        <v>150</v>
      </c>
    </row>
    <row r="24">
      <c r="B24" s="18" t="inlineStr">
        <is>
          <t>Terrain ($ / pi² au-delà de 1 000 pi² d'écart)</t>
        </is>
      </c>
      <c r="C24" s="19" t="n">
        <v>6</v>
      </c>
    </row>
    <row r="25">
      <c r="B25" s="18" t="inlineStr">
        <is>
          <t>Seuil net (max)</t>
        </is>
      </c>
      <c r="C25" s="22" t="n">
        <v>0.15</v>
      </c>
    </row>
    <row r="26">
      <c r="B26" s="18" t="inlineStr">
        <is>
          <t>Seuil brut (max)</t>
        </is>
      </c>
      <c r="C26" s="22" t="n">
        <v>0.25</v>
      </c>
    </row>
    <row r="27">
      <c r="B27" s="18" t="inlineStr">
        <is>
          <t>Arrondissement de la conclusion ($)</t>
        </is>
      </c>
      <c r="C27" s="19" t="n">
        <v>5000</v>
      </c>
    </row>
    <row r="29" ht="20" customHeight="1">
      <c r="B29" s="5" t="inlineStr">
        <is>
          <t>Ventes comparables (dossiers pédagogiques calibrés sur le marché réel — voir énoncé)</t>
        </is>
      </c>
      <c r="C29" s="6" t="n"/>
      <c r="D29" s="6" t="n"/>
      <c r="E29" s="6" t="n"/>
      <c r="F29" s="6" t="n"/>
      <c r="G29" s="6" t="n"/>
    </row>
    <row r="30">
      <c r="B30" s="17" t="inlineStr">
        <is>
          <t>Caractéristique</t>
        </is>
      </c>
      <c r="C30" s="17" t="inlineStr">
        <is>
          <t>Vente 1</t>
        </is>
      </c>
      <c r="D30" s="17" t="inlineStr">
        <is>
          <t>Vente 2</t>
        </is>
      </c>
      <c r="E30" s="17" t="inlineStr">
        <is>
          <t>Vente 3</t>
        </is>
      </c>
      <c r="F30" s="17" t="inlineStr">
        <is>
          <t>Vente 4</t>
        </is>
      </c>
    </row>
    <row r="31">
      <c r="B31" s="18" t="inlineStr">
        <is>
          <t>Prix de vente ($)</t>
        </is>
      </c>
      <c r="C31" s="23">
        <f>IF(Accueil!D9="","Inscrire B dans Accueil",588000+1000*Accueil!D9)</f>
        <v/>
      </c>
      <c r="D31" s="19" t="n">
        <v>645000</v>
      </c>
      <c r="E31" s="19" t="n">
        <v>549000</v>
      </c>
      <c r="F31" s="19" t="n">
        <v>520000</v>
      </c>
    </row>
    <row r="32">
      <c r="B32" s="18" t="inlineStr">
        <is>
          <t>Mois écoulés depuis la vente</t>
        </is>
      </c>
      <c r="C32" s="19" t="n">
        <v>3</v>
      </c>
      <c r="D32" s="19" t="n">
        <v>8</v>
      </c>
      <c r="E32" s="19" t="n">
        <v>2</v>
      </c>
      <c r="F32" s="19" t="n">
        <v>14</v>
      </c>
    </row>
    <row r="33">
      <c r="B33" s="18" t="inlineStr">
        <is>
          <t>Aire habitable (pi²)</t>
        </is>
      </c>
      <c r="C33" s="19" t="n">
        <v>1380</v>
      </c>
      <c r="D33" s="19" t="n">
        <v>1550</v>
      </c>
      <c r="E33" s="19" t="n">
        <v>1300</v>
      </c>
      <c r="F33" s="19" t="n">
        <v>1450</v>
      </c>
    </row>
    <row r="34">
      <c r="B34" s="18" t="inlineStr">
        <is>
          <t>Chambres / sdb</t>
        </is>
      </c>
      <c r="C34" s="19" t="inlineStr">
        <is>
          <t>4 / 2</t>
        </is>
      </c>
      <c r="D34" s="19" t="inlineStr">
        <is>
          <t>4 / 2</t>
        </is>
      </c>
      <c r="E34" s="19" t="inlineStr">
        <is>
          <t>3 / 1</t>
        </is>
      </c>
      <c r="F34" s="19" t="inlineStr">
        <is>
          <t>4 / 2</t>
        </is>
      </c>
    </row>
    <row r="35">
      <c r="B35" s="18" t="inlineStr">
        <is>
          <t>Garage attaché</t>
        </is>
      </c>
      <c r="C35" s="19" t="inlineStr">
        <is>
          <t>Oui</t>
        </is>
      </c>
      <c r="D35" s="19" t="inlineStr">
        <is>
          <t>Oui</t>
        </is>
      </c>
      <c r="E35" s="19" t="inlineStr">
        <is>
          <t>Non</t>
        </is>
      </c>
      <c r="F35" s="19" t="inlineStr">
        <is>
          <t>Oui</t>
        </is>
      </c>
    </row>
    <row r="36">
      <c r="B36" s="18" t="inlineStr">
        <is>
          <t>Piscine creusée</t>
        </is>
      </c>
      <c r="C36" s="19" t="inlineStr">
        <is>
          <t>Non</t>
        </is>
      </c>
      <c r="D36" s="19" t="inlineStr">
        <is>
          <t>Oui</t>
        </is>
      </c>
      <c r="E36" s="19" t="inlineStr">
        <is>
          <t>Non</t>
        </is>
      </c>
      <c r="F36" s="19" t="inlineStr">
        <is>
          <t>Non</t>
        </is>
      </c>
    </row>
    <row r="37">
      <c r="B37" s="18" t="inlineStr">
        <is>
          <t>Sous-sol aménagé</t>
        </is>
      </c>
      <c r="C37" s="19" t="inlineStr">
        <is>
          <t>Non</t>
        </is>
      </c>
      <c r="D37" s="19" t="inlineStr">
        <is>
          <t>Non</t>
        </is>
      </c>
      <c r="E37" s="19" t="inlineStr">
        <is>
          <t>Oui</t>
        </is>
      </c>
      <c r="F37" s="19" t="inlineStr">
        <is>
          <t>Non</t>
        </is>
      </c>
    </row>
    <row r="38">
      <c r="B38" s="18" t="inlineStr">
        <is>
          <t>Terrain (pi²)</t>
        </is>
      </c>
      <c r="C38" s="19" t="n">
        <v>5200</v>
      </c>
      <c r="D38" s="19" t="n">
        <v>5400</v>
      </c>
      <c r="E38" s="19" t="n">
        <v>4900</v>
      </c>
      <c r="F38" s="19" t="n">
        <v>5100</v>
      </c>
    </row>
    <row r="39">
      <c r="B39" s="18" t="inlineStr">
        <is>
          <t>Financement</t>
        </is>
      </c>
      <c r="C39" s="19" t="inlineStr">
        <is>
          <t>Comptant</t>
        </is>
      </c>
      <c r="D39" s="19" t="inlineStr">
        <is>
          <t>Conventionnel</t>
        </is>
      </c>
      <c r="E39" s="19" t="inlineStr">
        <is>
          <t>Solde de prix de vente (avantage 6 000 $)</t>
        </is>
      </c>
      <c r="F39" s="19" t="inlineStr">
        <is>
          <t>Conventionnel</t>
        </is>
      </c>
    </row>
    <row r="40">
      <c r="B40" s="18" t="inlineStr">
        <is>
          <t>Conditions de vente</t>
        </is>
      </c>
      <c r="C40" s="19" t="inlineStr">
        <is>
          <t>Plein gré</t>
        </is>
      </c>
      <c r="D40" s="19" t="inlineStr">
        <is>
          <t>Plein gré</t>
        </is>
      </c>
      <c r="E40" s="19" t="inlineStr">
        <is>
          <t>Plein gré</t>
        </is>
      </c>
      <c r="F40" s="19" t="inlineStr">
        <is>
          <t>Succession (vente rapide)</t>
        </is>
      </c>
    </row>
    <row r="41">
      <c r="B41" s="11" t="inlineStr">
        <is>
          <t>Vente 1 : prix personnalisé = 588 000 + 1 000 × B (calcul automatique depuis l'onglet Accueil). Vente 3 : l'avantage de financement de 6 000 $ se retranche AVANT l'ajustement pour le temps. Vente 4 : succession, hors conditions normales de marché.</t>
        </is>
      </c>
    </row>
  </sheetData>
  <mergeCells count="6">
    <mergeCell ref="B2:G2"/>
    <mergeCell ref="B5:D5"/>
    <mergeCell ref="B41:G41"/>
    <mergeCell ref="B1:G1"/>
    <mergeCell ref="B29:G29"/>
    <mergeCell ref="B16:D1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.5" customWidth="1" min="1" max="1"/>
    <col width="26" customWidth="1" min="2" max="2"/>
    <col width="26" customWidth="1" min="3" max="3"/>
    <col width="30" customWidth="1" min="4" max="4"/>
    <col width="56" customWidth="1" min="5" max="5"/>
    <col width="6" customWidth="1" min="6" max="6"/>
  </cols>
  <sheetData>
    <row r="1" ht="30" customHeight="1">
      <c r="A1" s="1" t="n"/>
      <c r="B1" s="2" t="inlineStr">
        <is>
          <t>Analyse — Questions 1, 2 et 8</t>
        </is>
      </c>
      <c r="C1" s="1" t="n"/>
      <c r="D1" s="1" t="n"/>
      <c r="E1" s="1" t="n"/>
      <c r="F1" s="1" t="n"/>
      <c r="G1" s="1" t="n"/>
    </row>
    <row r="2" ht="18" customHeight="1">
      <c r="A2" s="1" t="n"/>
      <c r="B2" s="3" t="inlineStr">
        <is>
          <t>Justifications ancrées dans les données du dossier (citez les chiffres).</t>
        </is>
      </c>
      <c r="C2" s="1" t="n"/>
      <c r="D2" s="1" t="n"/>
      <c r="E2" s="1" t="n"/>
      <c r="F2" s="1" t="n"/>
      <c r="G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</row>
    <row r="4" ht="20" customHeight="1">
      <c r="B4" s="5" t="inlineStr">
        <is>
          <t>Question 1 — Prix demandé, prix de vente, valeur marchande (C5)</t>
        </is>
      </c>
      <c r="C4" s="6" t="n"/>
      <c r="D4" s="6" t="n"/>
      <c r="E4" s="6" t="n"/>
      <c r="F4" s="6" t="n"/>
    </row>
    <row r="5">
      <c r="C5" s="10" t="inlineStr">
        <is>
          <t>Pourquoi ne pas retenir le prix de la promesse (649 900 $)? Distinguer les trois notions et ancrer dans la figure 2, la médiane Aylmer (572 750 $) et les délais (5-8 lignes)…</t>
        </is>
      </c>
      <c r="D5" s="24" t="n"/>
      <c r="E5" s="24" t="n"/>
    </row>
    <row r="6">
      <c r="C6" s="24" t="n"/>
      <c r="D6" s="24" t="n"/>
      <c r="E6" s="24" t="n"/>
    </row>
    <row r="7">
      <c r="C7" s="24" t="n"/>
      <c r="D7" s="24" t="n"/>
      <c r="E7" s="24" t="n"/>
    </row>
    <row r="8" ht="20" customHeight="1">
      <c r="B8" s="5" t="inlineStr">
        <is>
          <t>Question 2 — Validation des comparables (zone B9:E13)</t>
        </is>
      </c>
      <c r="C8" s="6" t="n"/>
      <c r="D8" s="6" t="n"/>
      <c r="E8" s="6" t="n"/>
      <c r="F8" s="6" t="n"/>
    </row>
    <row r="9">
      <c r="B9" s="25" t="inlineStr">
        <is>
          <t>Vente</t>
        </is>
      </c>
      <c r="C9" s="25" t="inlineStr">
        <is>
          <t>Décision (liste)</t>
        </is>
      </c>
      <c r="D9" s="25" t="inlineStr">
        <is>
          <t>Particularité (rappel)</t>
        </is>
      </c>
      <c r="E9" s="25" t="inlineStr">
        <is>
          <t>Justification par les critères de validation (une phrase)</t>
        </is>
      </c>
    </row>
    <row r="10" ht="30" customHeight="1">
      <c r="B10" s="26" t="inlineStr">
        <is>
          <t>Vente 1</t>
        </is>
      </c>
      <c r="C10" s="8" t="n"/>
      <c r="D10" s="27" t="inlineStr">
        <is>
          <t>Comptant, il y a 3 mois</t>
        </is>
      </c>
      <c r="E10" s="8" t="n"/>
    </row>
    <row r="11" ht="30" customHeight="1">
      <c r="B11" s="26" t="inlineStr">
        <is>
          <t>Vente 2</t>
        </is>
      </c>
      <c r="C11" s="8" t="n"/>
      <c r="D11" s="27" t="inlineStr">
        <is>
          <t>Piscine creusée, il y a 8 mois</t>
        </is>
      </c>
      <c r="E11" s="8" t="n"/>
    </row>
    <row r="12" ht="30" customHeight="1">
      <c r="B12" s="26" t="inlineStr">
        <is>
          <t>Vente 3</t>
        </is>
      </c>
      <c r="C12" s="8" t="n"/>
      <c r="D12" s="27" t="inlineStr">
        <is>
          <t>Solde de prix de vente (avantage 6 000 $)</t>
        </is>
      </c>
      <c r="E12" s="8" t="n"/>
    </row>
    <row r="13" ht="30" customHeight="1">
      <c r="B13" s="26" t="inlineStr">
        <is>
          <t>Vente 4</t>
        </is>
      </c>
      <c r="C13" s="8" t="n"/>
      <c r="D13" s="27" t="inlineStr">
        <is>
          <t>Succession, vente rapide, il y a 14 mois</t>
        </is>
      </c>
      <c r="E13" s="8" t="n"/>
    </row>
    <row r="16" ht="20" customHeight="1">
      <c r="B16" s="5" t="inlineStr">
        <is>
          <t>Question 8 — Avis au prêteur (C17)</t>
        </is>
      </c>
      <c r="C16" s="6" t="n"/>
      <c r="D16" s="6" t="n"/>
      <c r="E16" s="6" t="n"/>
      <c r="F16" s="6" t="n"/>
    </row>
    <row r="17">
      <c r="C17" s="10" t="inlineStr">
        <is>
          <t>Valeur conclue, écart avec la promesse (649 900 $) en $ et en %, position vs médiane du secteur, recommandation au prêteur et risque en cas de prix payé &gt; valeur marchande (8-12 lignes, chiffres cités)…</t>
        </is>
      </c>
      <c r="D17" s="24" t="n"/>
      <c r="E17" s="24" t="n"/>
    </row>
    <row r="18">
      <c r="C18" s="24" t="n"/>
      <c r="D18" s="24" t="n"/>
      <c r="E18" s="24" t="n"/>
    </row>
    <row r="19">
      <c r="C19" s="24" t="n"/>
      <c r="D19" s="24" t="n"/>
      <c r="E19" s="24" t="n"/>
    </row>
    <row r="20">
      <c r="C20" s="24" t="n"/>
      <c r="D20" s="24" t="n"/>
      <c r="E20" s="24" t="n"/>
    </row>
    <row r="21">
      <c r="C21" s="24" t="n"/>
      <c r="D21" s="24" t="n"/>
      <c r="E21" s="24" t="n"/>
    </row>
    <row r="22">
      <c r="C22" s="24" t="n"/>
      <c r="D22" s="24" t="n"/>
      <c r="E22" s="24" t="n"/>
    </row>
  </sheetData>
  <mergeCells count="7">
    <mergeCell ref="B4:F4"/>
    <mergeCell ref="B2:F2"/>
    <mergeCell ref="B16:F16"/>
    <mergeCell ref="C17:E22"/>
    <mergeCell ref="B1:F1"/>
    <mergeCell ref="B8:F8"/>
    <mergeCell ref="C5:E7"/>
  </mergeCells>
  <dataValidations count="1">
    <dataValidation sqref="C10:C13" showDropDown="0" showInputMessage="0" showErrorMessage="0" allowBlank="1" type="list">
      <formula1>"Retenir,Retenir avec ajustement transactionnel,Écarter"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7"/>
  <sheetViews>
    <sheetView showGridLines="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.5" customWidth="1" min="1" max="1"/>
    <col width="46" customWidth="1" min="2" max="2"/>
    <col width="16" customWidth="1" min="3" max="3"/>
    <col width="16" customWidth="1" min="4" max="4"/>
    <col width="16" customWidth="1" min="5" max="5"/>
    <col width="16" customWidth="1" min="6" max="6"/>
    <col width="6" customWidth="1" min="7" max="7"/>
  </cols>
  <sheetData>
    <row r="1" ht="30" customHeight="1">
      <c r="A1" s="1" t="n"/>
      <c r="B1" s="2" t="inlineStr">
        <is>
          <t>Grille d'ajustement — Questions 3 à 6</t>
        </is>
      </c>
      <c r="C1" s="1" t="n"/>
      <c r="D1" s="1" t="n"/>
      <c r="E1" s="1" t="n"/>
      <c r="F1" s="1" t="n"/>
      <c r="G1" s="1" t="n"/>
    </row>
    <row r="2" ht="18" customHeight="1">
      <c r="A2" s="1" t="n"/>
      <c r="B2" s="3" t="inlineStr">
        <is>
          <t>Transactionnels SÉQUENTIELS puis propriété ADDITIFS. Tout par formule : changer B recalcule tout.</t>
        </is>
      </c>
      <c r="C2" s="1" t="n"/>
      <c r="D2" s="1" t="n"/>
      <c r="E2" s="1" t="n"/>
      <c r="F2" s="1" t="n"/>
      <c r="G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</row>
    <row r="4" ht="20" customHeight="1">
      <c r="B4" s="5" t="inlineStr">
        <is>
          <t>Question 3 — Ajustements transactionnels (lignes 7 à 12)</t>
        </is>
      </c>
      <c r="C4" s="6" t="n"/>
      <c r="D4" s="6" t="n"/>
      <c r="E4" s="6" t="n"/>
      <c r="F4" s="6" t="n"/>
    </row>
    <row r="5">
      <c r="B5" s="25" t="inlineStr">
        <is>
          <t>Élément</t>
        </is>
      </c>
      <c r="C5" s="25" t="inlineStr">
        <is>
          <t>Vente 1</t>
        </is>
      </c>
      <c r="D5" s="25" t="inlineStr">
        <is>
          <t>Vente 2</t>
        </is>
      </c>
      <c r="E5" s="25" t="inlineStr">
        <is>
          <t>Vente 3</t>
        </is>
      </c>
      <c r="F5" s="25" t="inlineStr">
        <is>
          <t>Vente 4</t>
        </is>
      </c>
    </row>
    <row r="6">
      <c r="B6" s="28" t="inlineStr">
        <is>
          <t>Prix de vente ($) — automatique</t>
        </is>
      </c>
      <c r="C6" s="29">
        <f>Données!C31</f>
        <v/>
      </c>
      <c r="D6" s="29">
        <f>Données!D31</f>
        <v/>
      </c>
      <c r="E6" s="29">
        <f>Données!E31</f>
        <v/>
      </c>
      <c r="F6" s="29">
        <f>Données!F31</f>
        <v/>
      </c>
    </row>
    <row r="7">
      <c r="B7" s="30" t="inlineStr">
        <is>
          <t>Mois écoulés — automatique</t>
        </is>
      </c>
      <c r="C7" s="31">
        <f>Données!C32</f>
        <v/>
      </c>
      <c r="D7" s="31">
        <f>Données!D32</f>
        <v/>
      </c>
      <c r="E7" s="31">
        <f>Données!E32</f>
        <v/>
      </c>
      <c r="F7" s="31">
        <f>Données!F32</f>
        <v/>
      </c>
    </row>
    <row r="8">
      <c r="B8" s="30" t="inlineStr">
        <is>
          <t>a) Ajustement conditions de vente ($, 0 si aucune)</t>
        </is>
      </c>
      <c r="C8" s="32" t="n"/>
      <c r="D8" s="32" t="n"/>
      <c r="E8" s="32" t="n"/>
      <c r="F8" s="32" t="n"/>
    </row>
    <row r="9">
      <c r="B9" s="30" t="inlineStr">
        <is>
          <t>b) Ajustement financement ($, négatif si avantage)</t>
        </is>
      </c>
      <c r="C9" s="32" t="n"/>
      <c r="D9" s="32" t="n"/>
      <c r="E9" s="32" t="n"/>
      <c r="F9" s="32" t="n"/>
    </row>
    <row r="10">
      <c r="B10" s="30" t="inlineStr">
        <is>
          <t>Sous-total après a) et b)</t>
        </is>
      </c>
      <c r="C10" s="32" t="n"/>
      <c r="D10" s="32" t="n"/>
      <c r="E10" s="32" t="n"/>
      <c r="F10" s="32" t="n"/>
    </row>
    <row r="11">
      <c r="B11" s="30" t="inlineStr">
        <is>
          <t>c) Facteur temps (1 + 0,0017 × mois)</t>
        </is>
      </c>
      <c r="C11" s="33" t="n"/>
      <c r="D11" s="33" t="n"/>
      <c r="E11" s="33" t="n"/>
      <c r="F11" s="33" t="n"/>
    </row>
    <row r="12">
      <c r="B12" s="28" t="inlineStr">
        <is>
          <t>PRIX AJUSTÉ TRANSACTIONNEL ($)</t>
        </is>
      </c>
      <c r="C12" s="32" t="n"/>
      <c r="D12" s="32" t="n"/>
      <c r="E12" s="32" t="n"/>
      <c r="F12" s="32" t="n"/>
    </row>
    <row r="13" ht="18" customHeight="1">
      <c r="B13" s="34" t="inlineStr">
        <is>
          <t>Question 4 — Ajustements de propriété (lignes 14 à 21) — signe : on ajuste le comparable VERS le sujet</t>
        </is>
      </c>
      <c r="C13" s="6" t="n"/>
      <c r="D13" s="6" t="n"/>
      <c r="E13" s="6" t="n"/>
      <c r="F13" s="6" t="n"/>
    </row>
    <row r="14">
      <c r="B14" s="30" t="inlineStr">
        <is>
          <t>Aire habitable (écart pi² × 150 $)</t>
        </is>
      </c>
      <c r="C14" s="32" t="n"/>
      <c r="D14" s="32" t="n"/>
      <c r="E14" s="32" t="n"/>
      <c r="F14" s="32" t="n"/>
    </row>
    <row r="15">
      <c r="B15" s="30" t="inlineStr">
        <is>
          <t>Garage attaché (± 30 000 $)</t>
        </is>
      </c>
      <c r="C15" s="32" t="n"/>
      <c r="D15" s="32" t="n"/>
      <c r="E15" s="32" t="n"/>
      <c r="F15" s="32" t="n"/>
    </row>
    <row r="16">
      <c r="B16" s="30" t="inlineStr">
        <is>
          <t>Piscine creusée (± 25 000 $)</t>
        </is>
      </c>
      <c r="C16" s="32" t="n"/>
      <c r="D16" s="32" t="n"/>
      <c r="E16" s="32" t="n"/>
      <c r="F16" s="32" t="n"/>
    </row>
    <row r="17">
      <c r="B17" s="30" t="inlineStr">
        <is>
          <t>Sous-sol aménagé (± 20 000 $)</t>
        </is>
      </c>
      <c r="C17" s="32" t="n"/>
      <c r="D17" s="32" t="n"/>
      <c r="E17" s="32" t="n"/>
      <c r="F17" s="32" t="n"/>
    </row>
    <row r="18">
      <c r="B18" s="30" t="inlineStr">
        <is>
          <t>Salles de bains (± 12 000 $ / sdb)</t>
        </is>
      </c>
      <c r="C18" s="32" t="n"/>
      <c r="D18" s="32" t="n"/>
      <c r="E18" s="32" t="n"/>
      <c r="F18" s="32" t="n"/>
    </row>
    <row r="19">
      <c r="B19" s="30" t="inlineStr">
        <is>
          <t>Terrain (règle du 1 000 pi², 6 $/pi² excédentaire)</t>
        </is>
      </c>
      <c r="C19" s="32" t="n"/>
      <c r="D19" s="32" t="n"/>
      <c r="E19" s="32" t="n"/>
      <c r="F19" s="32" t="n"/>
    </row>
    <row r="20">
      <c r="B20" s="30" t="inlineStr">
        <is>
          <t>Total des ajustements de propriété ($)</t>
        </is>
      </c>
      <c r="C20" s="32" t="n"/>
      <c r="D20" s="32" t="n"/>
      <c r="E20" s="32" t="n"/>
      <c r="F20" s="32" t="n"/>
    </row>
    <row r="21">
      <c r="B21" s="28" t="inlineStr">
        <is>
          <t>PRIX AJUSTÉ FINAL ($)</t>
        </is>
      </c>
      <c r="C21" s="32" t="n"/>
      <c r="D21" s="32" t="n"/>
      <c r="E21" s="32" t="n"/>
      <c r="F21" s="32" t="n"/>
    </row>
    <row r="22" ht="18" customHeight="1">
      <c r="B22" s="34" t="inlineStr">
        <is>
          <t>Question 5 — Seuils (lignes 23 à 26, en % du PRIX DE VENTE)</t>
        </is>
      </c>
      <c r="C22" s="6" t="n"/>
      <c r="D22" s="6" t="n"/>
      <c r="E22" s="6" t="n"/>
      <c r="F22" s="6" t="n"/>
    </row>
    <row r="23">
      <c r="B23" s="30" t="inlineStr">
        <is>
          <t>Ajustement net ($, somme algébrique)</t>
        </is>
      </c>
      <c r="C23" s="32" t="n"/>
      <c r="D23" s="32" t="n"/>
      <c r="E23" s="32" t="n"/>
      <c r="F23" s="32" t="n"/>
    </row>
    <row r="24">
      <c r="B24" s="30" t="inlineStr">
        <is>
          <t>Ajustement net (% du prix de vente)</t>
        </is>
      </c>
      <c r="C24" s="35" t="n"/>
      <c r="D24" s="35" t="n"/>
      <c r="E24" s="35" t="n"/>
      <c r="F24" s="35" t="n"/>
    </row>
    <row r="25">
      <c r="B25" s="30" t="inlineStr">
        <is>
          <t>Ajustement brut (% du prix de vente, valeurs absolues)</t>
        </is>
      </c>
      <c r="C25" s="35" t="n"/>
      <c r="D25" s="35" t="n"/>
      <c r="E25" s="35" t="n"/>
      <c r="F25" s="35" t="n"/>
    </row>
    <row r="26">
      <c r="B26" s="30" t="inlineStr">
        <is>
          <t>Conformité aux seuils — automatique</t>
        </is>
      </c>
      <c r="C26" s="36">
        <f>IF(OR(C24="",C25=""),"—",IF(AND(ABS(C24)&lt;=Données!$C$25,C25&lt;=Données!$C$26),"Conforme","À surveiller"))</f>
        <v/>
      </c>
      <c r="D26" s="36">
        <f>IF(OR(D24="",D25=""),"—",IF(AND(ABS(D24)&lt;=Données!$C$25,D25&lt;=Données!$C$26),"Conforme","À surveiller"))</f>
        <v/>
      </c>
      <c r="E26" s="36">
        <f>IF(OR(E24="",E25=""),"—",IF(AND(ABS(E24)&lt;=Données!$C$25,E25&lt;=Données!$C$26),"Conforme","À surveiller"))</f>
        <v/>
      </c>
      <c r="F26" s="36">
        <f>IF(OR(F24="",F25=""),"—",IF(AND(ABS(F24)&lt;=Données!$C$25,F25&lt;=Données!$C$26),"Conforme","À surveiller"))</f>
        <v/>
      </c>
    </row>
    <row r="28">
      <c r="C28" s="10" t="inlineStr">
        <is>
          <t>Implication d'un dépassement de seuil pour la pondération (2-3 lignes)…</t>
        </is>
      </c>
      <c r="D28" s="24" t="n"/>
      <c r="E28" s="24" t="n"/>
      <c r="F28" s="24" t="n"/>
    </row>
    <row r="29" ht="18" customHeight="1">
      <c r="B29" s="34" t="inlineStr">
        <is>
          <t>Question 6 — Réconciliation (lignes 30 à 33) : la moyenne simple n'est PAS une réconciliation</t>
        </is>
      </c>
      <c r="C29" s="37" t="n"/>
      <c r="D29" s="37" t="n"/>
      <c r="E29" s="37" t="n"/>
      <c r="F29" s="37" t="n"/>
    </row>
    <row r="30">
      <c r="B30" s="30" t="inlineStr">
        <is>
          <t>Pondération (%, total = 100 %; 0 % si écartée)</t>
        </is>
      </c>
      <c r="C30" s="38" t="n"/>
      <c r="D30" s="38" t="n"/>
      <c r="E30" s="38" t="n"/>
      <c r="F30" s="38" t="n"/>
    </row>
    <row r="31">
      <c r="B31" s="30" t="inlineStr">
        <is>
          <t>Contribution (pondération × prix ajusté final)</t>
        </is>
      </c>
      <c r="C31" s="32" t="n"/>
      <c r="D31" s="32" t="n"/>
      <c r="E31" s="32" t="n"/>
      <c r="F31" s="32" t="n"/>
    </row>
    <row r="32">
      <c r="B32" s="39" t="inlineStr">
        <is>
          <t>VALEUR PONDÉRÉE (somme des contributions)</t>
        </is>
      </c>
      <c r="C32" s="32" t="n"/>
      <c r="D32" s="40" t="inlineStr">
        <is>
          <t>Contrôle du total des pondérations →</t>
        </is>
      </c>
      <c r="F32" s="36">
        <f>IF(SUM(C30:F30)=1,"100 % ✓","≠ 100 % !")</f>
        <v/>
      </c>
    </row>
    <row r="33">
      <c r="B33" s="39" t="inlineStr">
        <is>
          <t>VALEUR MARCHANDE INDIQUÉE (arrondie au 5 000 $)</t>
        </is>
      </c>
      <c r="C33" s="32" t="n"/>
    </row>
    <row r="34">
      <c r="B34" s="11" t="inlineStr">
        <is>
          <t>Indice : =ARRONDI(C32/5000;0)*5000 (MROUND est aussi accepté).</t>
        </is>
      </c>
    </row>
    <row r="35">
      <c r="C35" s="10" t="inlineStr">
        <is>
          <t>Justification des pondérations : ampleur des ajustements, fraîcheur, comparabilité (3-5 lignes)…</t>
        </is>
      </c>
      <c r="D35" s="24" t="n"/>
      <c r="E35" s="24" t="n"/>
      <c r="F35" s="24" t="n"/>
    </row>
    <row r="36">
      <c r="C36" s="24" t="n"/>
      <c r="D36" s="24" t="n"/>
      <c r="E36" s="24" t="n"/>
      <c r="F36" s="24" t="n"/>
    </row>
    <row r="37">
      <c r="C37" s="24" t="n"/>
      <c r="D37" s="24" t="n"/>
      <c r="E37" s="24" t="n"/>
      <c r="F37" s="24" t="n"/>
    </row>
  </sheetData>
  <mergeCells count="6">
    <mergeCell ref="B4:F4"/>
    <mergeCell ref="C35:F37"/>
    <mergeCell ref="B2:F2"/>
    <mergeCell ref="B34:F34"/>
    <mergeCell ref="C28:F29"/>
    <mergeCell ref="B1:F1"/>
  </mergeCells>
  <conditionalFormatting sqref="C26:F26">
    <cfRule type="expression" priority="1" dxfId="0">
      <formula>C26="À surveiller"</formula>
    </cfRule>
    <cfRule type="expression" priority="2" dxfId="1">
      <formula>C26="Conforme"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44" customWidth="1" min="2" max="2"/>
    <col width="17" customWidth="1" min="3" max="3"/>
    <col width="17" customWidth="1" min="4" max="4"/>
    <col width="17" customWidth="1" min="5" max="5"/>
    <col width="8" customWidth="1" min="6" max="6"/>
  </cols>
  <sheetData>
    <row r="1" ht="30" customHeight="1">
      <c r="A1" s="1" t="n"/>
      <c r="B1" s="2" t="inlineStr">
        <is>
          <t>Sensibilité — Question 7</t>
        </is>
      </c>
      <c r="C1" s="1" t="n"/>
      <c r="D1" s="1" t="n"/>
      <c r="E1" s="1" t="n"/>
      <c r="F1" s="1" t="n"/>
      <c r="G1" s="1" t="n"/>
    </row>
    <row r="2" ht="18" customHeight="1">
      <c r="A2" s="1" t="n"/>
      <c r="B2" s="3" t="inlineStr">
        <is>
          <t>Robustesse de la conclusion à la valeur contributive du garage (zone C6:E8, conclusion C10).</t>
        </is>
      </c>
      <c r="C2" s="1" t="n"/>
      <c r="D2" s="1" t="n"/>
      <c r="E2" s="1" t="n"/>
      <c r="F2" s="1" t="n"/>
      <c r="G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</row>
    <row r="5">
      <c r="B5" s="41" t="inlineStr">
        <is>
          <t>Hypothèse : valeur contributive du garage →</t>
        </is>
      </c>
      <c r="C5" s="42" t="n">
        <v>20000</v>
      </c>
      <c r="D5" s="42" t="n">
        <v>30000</v>
      </c>
      <c r="E5" s="42" t="n">
        <v>40000</v>
      </c>
    </row>
    <row r="6">
      <c r="B6" s="12" t="inlineStr">
        <is>
          <t>Valeur pondérée recalculée ($, avant arrondissement)</t>
        </is>
      </c>
      <c r="C6" s="32" t="n"/>
      <c r="D6" s="32" t="n"/>
      <c r="E6" s="32" t="n"/>
    </row>
    <row r="7">
      <c r="B7" s="12" t="inlineStr">
        <is>
          <t>Écart vs hypothèse de base 30 000 $ ($)</t>
        </is>
      </c>
      <c r="C7" s="32" t="n"/>
      <c r="D7" s="32" t="n"/>
      <c r="E7" s="32" t="n"/>
    </row>
    <row r="8">
      <c r="B8" s="12" t="inlineStr">
        <is>
          <t>Écart vs hypothèse de base (%)</t>
        </is>
      </c>
      <c r="C8" s="35" t="n"/>
      <c r="D8" s="35" t="n"/>
      <c r="E8" s="35" t="n"/>
    </row>
    <row r="9">
      <c r="B9" s="11" t="inlineStr">
        <is>
          <t>Indice : seule la Vente 3 (sans garage) porte un ajustement garage; reconstruisez la somme pondérée en substituant l'hypothèse de la colonne à l'ajustement de la ligne 15 de la Grille, avec les pondérations de la ligne 30.</t>
        </is>
      </c>
    </row>
    <row r="10">
      <c r="C10" s="10" t="inlineStr">
        <is>
          <t>La conclusion est-elle robuste? Écart maximal en % de la valeur conclue (3-5 lignes)…</t>
        </is>
      </c>
      <c r="D10" s="24" t="n"/>
      <c r="E10" s="24" t="n"/>
    </row>
    <row r="11">
      <c r="C11" s="24" t="n"/>
      <c r="D11" s="24" t="n"/>
      <c r="E11" s="24" t="n"/>
    </row>
    <row r="12">
      <c r="C12" s="24" t="n"/>
      <c r="D12" s="24" t="n"/>
      <c r="E12" s="24" t="n"/>
    </row>
  </sheetData>
  <mergeCells count="4">
    <mergeCell ref="B2:F2"/>
    <mergeCell ref="C10:E12"/>
    <mergeCell ref="B9:F9"/>
    <mergeCell ref="B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0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3" customWidth="1" min="8" max="8"/>
    <col width="15" customWidth="1" min="9" max="9"/>
    <col width="15" customWidth="1" min="10" max="10"/>
    <col width="15" customWidth="1" min="11" max="11"/>
  </cols>
  <sheetData>
    <row r="1" ht="30" customHeight="1">
      <c r="A1" s="1" t="n"/>
      <c r="B1" s="2" t="inlineStr">
        <is>
          <t>Dashboard — Évaluation du 53, rue du Tropique (Aylmer)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Question 9 : KPI par formule, verdict réactif, graphiques, tableau récapitulatif.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4" ht="20" customHeight="1">
      <c r="B4" s="5" t="inlineStr">
        <is>
          <t>Indicateurs clés (B4:G6) — les 4 cellules jaunes attendent VOS formules</t>
        </is>
      </c>
      <c r="C4" s="6" t="n"/>
      <c r="D4" s="6" t="n"/>
      <c r="E4" s="6" t="n"/>
      <c r="F4" s="6" t="n"/>
      <c r="G4" s="6" t="n"/>
    </row>
    <row r="5" ht="26" customHeight="1">
      <c r="B5" s="43" t="inlineStr">
        <is>
          <t>Prix demandé (promesse)</t>
        </is>
      </c>
      <c r="C5" s="43" t="inlineStr">
        <is>
          <t>Valeur marchande conclue</t>
        </is>
      </c>
      <c r="D5" s="43" t="inlineStr">
        <is>
          <t>Écart valeur − prix ($)</t>
        </is>
      </c>
      <c r="E5" s="43" t="inlineStr">
        <is>
          <t>Écart (%)</t>
        </is>
      </c>
      <c r="F5" s="43" t="inlineStr">
        <is>
          <t>Ajustement brut moyen (%)</t>
        </is>
      </c>
      <c r="G5" s="43" t="inlineStr">
        <is>
          <t>Ventes retenues (nombre)</t>
        </is>
      </c>
    </row>
    <row r="6" ht="28" customHeight="1">
      <c r="B6" s="44">
        <f>IFERROR(Données!C7,"—")</f>
        <v/>
      </c>
      <c r="C6" s="44">
        <f>IF(Grille!C33="","Grille à faire",Grille!C33)</f>
        <v/>
      </c>
      <c r="D6" s="45" t="n"/>
      <c r="E6" s="46" t="n"/>
      <c r="F6" s="46" t="n"/>
      <c r="G6" s="47" t="n"/>
    </row>
    <row r="7">
      <c r="B7" s="11" t="inlineStr">
        <is>
          <t>Modèles fournis (KPI 1-2). Indices : écart = Grille!C33 − Données!C7 ; brut moyen = MOYENNE des lignes 25 des ventes retenues ; nombre retenu = NB.SI(Grille!C30:F30;"&gt;0").</t>
        </is>
      </c>
    </row>
    <row r="8" ht="26" customHeight="1">
      <c r="B8" s="48" t="inlineStr">
        <is>
          <t>VERDICT (C8, liste) →</t>
        </is>
      </c>
      <c r="C8" s="49" t="n"/>
    </row>
    <row r="9">
      <c r="B9" s="11" t="inlineStr">
        <is>
          <t>Graphique 1 fourni (il reflétera votre grille). Graphique 2 (question 9c) : à créer à droite — positionnement valeur conclue vs prix demandé vs médiane Aylmer (572 750 $).</t>
        </is>
      </c>
    </row>
    <row r="23" ht="20" customHeight="1">
      <c r="B23" s="5" t="inlineStr">
        <is>
          <t>Tableau récapitulatif (zone B24:F29 — question 9e)</t>
        </is>
      </c>
      <c r="C23" s="6" t="n"/>
      <c r="D23" s="6" t="n"/>
      <c r="E23" s="6" t="n"/>
      <c r="F23" s="6" t="n"/>
    </row>
    <row r="24">
      <c r="B24" s="25" t="inlineStr">
        <is>
          <t>Vente</t>
        </is>
      </c>
      <c r="C24" s="25" t="inlineStr">
        <is>
          <t>Prix de vente ($)</t>
        </is>
      </c>
      <c r="D24" s="25" t="inlineStr">
        <is>
          <t>Prix ajusté final ($)</t>
        </is>
      </c>
      <c r="E24" s="25" t="inlineStr">
        <is>
          <t>Net (%)</t>
        </is>
      </c>
      <c r="F24" s="25" t="inlineStr">
        <is>
          <t>Brut (%)</t>
        </is>
      </c>
    </row>
    <row r="25">
      <c r="B25" s="26" t="inlineStr">
        <is>
          <t>Vente 1</t>
        </is>
      </c>
      <c r="C25" s="29">
        <f>IF(Grille!C6="","—",Grille!C6)</f>
        <v/>
      </c>
      <c r="D25" s="29">
        <f>IF(Grille!C21="","—",Grille!C21)</f>
        <v/>
      </c>
      <c r="E25" s="50">
        <f>IF(Grille!C24="","—",Grille!C24)</f>
        <v/>
      </c>
      <c r="F25" s="50">
        <f>IF(Grille!C25="","—",Grille!C25)</f>
        <v/>
      </c>
    </row>
    <row r="26">
      <c r="B26" s="26" t="inlineStr">
        <is>
          <t>Vente 2</t>
        </is>
      </c>
      <c r="C26" s="32" t="n"/>
      <c r="D26" s="32" t="n"/>
      <c r="E26" s="35" t="n"/>
      <c r="F26" s="35" t="n"/>
    </row>
    <row r="27">
      <c r="B27" s="26" t="inlineStr">
        <is>
          <t>Vente 3</t>
        </is>
      </c>
      <c r="C27" s="32" t="n"/>
      <c r="D27" s="32" t="n"/>
      <c r="E27" s="35" t="n"/>
      <c r="F27" s="35" t="n"/>
    </row>
    <row r="28">
      <c r="B28" s="26" t="inlineStr">
        <is>
          <t>Vente 4</t>
        </is>
      </c>
      <c r="C28" s="32" t="n"/>
      <c r="D28" s="32" t="n"/>
      <c r="E28" s="35" t="n"/>
      <c r="F28" s="35" t="n"/>
    </row>
    <row r="29">
      <c r="B29" s="39" t="inlineStr">
        <is>
          <t>VALEUR CONCLUE (arrondie)</t>
        </is>
      </c>
      <c r="C29" s="51">
        <f>IF(Grille!C33="","—",Grille!C33)</f>
        <v/>
      </c>
    </row>
    <row r="30">
      <c r="B30" s="11" t="inlineStr">
        <is>
          <t>Ligne Vente 1 fournie en modèle : complétez les lignes 26 à 28 par formule (liens vers la Grille).</t>
        </is>
      </c>
    </row>
  </sheetData>
  <mergeCells count="8">
    <mergeCell ref="B2:G2"/>
    <mergeCell ref="C8:F8"/>
    <mergeCell ref="B9:G9"/>
    <mergeCell ref="B1:G1"/>
    <mergeCell ref="B4:G4"/>
    <mergeCell ref="B23:F23"/>
    <mergeCell ref="B30:G30"/>
    <mergeCell ref="B7:G7"/>
  </mergeCells>
  <conditionalFormatting sqref="C8">
    <cfRule type="expression" priority="1" dxfId="1">
      <formula>$C$8="Prix de promesse justifié"</formula>
    </cfRule>
    <cfRule type="expression" priority="2" dxfId="0">
      <formula>$C$8="Prix de promesse supérieur à la valeur"</formula>
    </cfRule>
    <cfRule type="expression" priority="3" dxfId="2">
      <formula>$C$8="Prix de promesse inférieur à la valeur"</formula>
    </cfRule>
  </conditionalFormatting>
  <dataValidations count="1">
    <dataValidation sqref="C8" showDropDown="0" showInputMessage="0" showErrorMessage="0" allowBlank="1" type="list">
      <formula1>"Prix de promesse justifié,Prix de promesse supérieur à la valeur,Prix de promesse inférieur à la valeur"</formula1>
    </dataValidation>
  </dataValidation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2026-08-05T01:04:08Z</dcterms:created>
  <dcterms:modified xmlns:dcterms="http://purl.org/dc/terms/" xmlns:xsi="http://www.w3.org/2001/XMLSchema-instance" xsi:type="dcterms:W3CDTF">2026-08-05T01:04:08Z</dcterms:modified>
</cp:coreProperties>
</file>