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1.xml" ContentType="application/vnd.openxmlformats-officedocument.drawing+xml"/>
  <Override PartName="/xl/worksheets/sheet6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ccueil" sheetId="1" state="visible" r:id="rId1"/>
    <sheet xmlns:r="http://schemas.openxmlformats.org/officeDocument/2006/relationships" name="Données" sheetId="2" state="visible" r:id="rId2"/>
    <sheet xmlns:r="http://schemas.openxmlformats.org/officeDocument/2006/relationships" name="Calculs" sheetId="3" state="visible" r:id="rId3"/>
    <sheet xmlns:r="http://schemas.openxmlformats.org/officeDocument/2006/relationships" name="Analyse" sheetId="4" state="visible" r:id="rId4"/>
    <sheet xmlns:r="http://schemas.openxmlformats.org/officeDocument/2006/relationships" name="Dashboard" sheetId="5" state="visible" r:id="rId5"/>
    <sheet xmlns:r="http://schemas.openxmlformats.org/officeDocument/2006/relationships" name="Synthèse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0.0%"/>
    <numFmt numFmtId="166" formatCode="#,##0&quot; $&quot;"/>
  </numFmts>
  <fonts count="13">
    <font>
      <name val="Calibri"/>
      <family val="2"/>
      <color theme="1"/>
      <sz val="11"/>
      <scheme val="minor"/>
    </font>
    <font>
      <name val="Calibri"/>
      <b val="1"/>
      <color rgb="00FFFFFF"/>
      <sz val="18"/>
    </font>
    <font>
      <name val="Calibri"/>
      <color rgb="00FFFFFF"/>
      <sz val="11"/>
    </font>
    <font>
      <name val="Calibri"/>
      <b val="1"/>
      <color rgb="00FFFFFF"/>
      <sz val="11"/>
    </font>
    <font>
      <name val="Calibri"/>
      <b val="1"/>
      <color rgb="00003E7E"/>
      <sz val="11"/>
    </font>
    <font>
      <name val="Calibri"/>
      <color rgb="00333333"/>
      <sz val="10"/>
    </font>
    <font>
      <name val="Calibri"/>
      <i val="1"/>
      <color rgb="009A8A2E"/>
      <sz val="9"/>
    </font>
    <font>
      <name val="Calibri"/>
      <i val="1"/>
      <color rgb="0058595B"/>
      <sz val="8.5"/>
    </font>
    <font>
      <name val="Calibri"/>
      <b val="1"/>
      <color rgb="00FFFFFF"/>
      <sz val="10"/>
    </font>
    <font>
      <name val="Calibri"/>
      <b val="1"/>
      <color rgb="0058595B"/>
      <sz val="8.5"/>
    </font>
    <font>
      <name val="Calibri"/>
      <b val="1"/>
      <color rgb="00003E7E"/>
      <sz val="16"/>
    </font>
    <font>
      <name val="Calibri"/>
      <b val="1"/>
      <color rgb="00003E7E"/>
      <sz val="13"/>
    </font>
    <font>
      <name val="Calibri"/>
      <b val="1"/>
      <color rgb="00003E7E"/>
      <sz val="14"/>
    </font>
  </fonts>
  <fills count="10">
    <fill>
      <patternFill/>
    </fill>
    <fill>
      <patternFill patternType="gray125"/>
    </fill>
    <fill>
      <patternFill patternType="solid">
        <fgColor rgb="00003E7E"/>
      </patternFill>
    </fill>
    <fill>
      <patternFill patternType="solid">
        <fgColor rgb="00C6A300"/>
      </patternFill>
    </fill>
    <fill>
      <patternFill patternType="solid">
        <fgColor rgb="000066B3"/>
      </patternFill>
    </fill>
    <fill>
      <patternFill patternType="solid">
        <fgColor rgb="00FFF2CC"/>
      </patternFill>
    </fill>
    <fill>
      <patternFill patternType="solid">
        <fgColor rgb="00DCE6F1"/>
      </patternFill>
    </fill>
    <fill>
      <patternFill patternType="solid">
        <fgColor rgb="00F2F2F2"/>
      </patternFill>
    </fill>
    <fill>
      <patternFill patternType="solid">
        <fgColor rgb="00F0F4F8"/>
      </patternFill>
    </fill>
    <fill>
      <patternFill patternType="solid">
        <fgColor rgb="00FFFFFF"/>
      </patternFill>
    </fill>
  </fills>
  <borders count="3">
    <border>
      <left/>
      <right/>
      <top/>
      <bottom/>
      <diagonal/>
    </border>
    <border>
      <left style="thin">
        <color rgb="00B7C4D1"/>
      </left>
      <right style="thin">
        <color rgb="00B7C4D1"/>
      </right>
      <top style="thin">
        <color rgb="00B7C4D1"/>
      </top>
      <bottom style="thin">
        <color rgb="00B7C4D1"/>
      </bottom>
    </border>
    <border>
      <left style="medium">
        <color rgb="00003E7E"/>
      </left>
      <right style="medium">
        <color rgb="00003E7E"/>
      </right>
      <top style="medium">
        <color rgb="00003E7E"/>
      </top>
      <bottom style="medium">
        <color rgb="00003E7E"/>
      </bottom>
    </border>
  </borders>
  <cellStyleXfs count="1">
    <xf numFmtId="0" fontId="0" fillId="0" borderId="0"/>
  </cellStyleXfs>
  <cellXfs count="52">
    <xf numFmtId="0" fontId="0" fillId="0" borderId="0" pivotButton="0" quotePrefix="0" xfId="0"/>
    <xf numFmtId="0" fontId="0" fillId="2" borderId="0" pivotButton="0" quotePrefix="0" xfId="0"/>
    <xf numFmtId="0" fontId="1" fillId="2" borderId="0" applyAlignment="1" pivotButton="0" quotePrefix="0" xfId="0">
      <alignment horizontal="left" vertical="center"/>
    </xf>
    <xf numFmtId="0" fontId="2" fillId="2" borderId="0" applyAlignment="1" pivotButton="0" quotePrefix="0" xfId="0">
      <alignment horizontal="left" vertical="center"/>
    </xf>
    <xf numFmtId="0" fontId="0" fillId="3" borderId="0" pivotButton="0" quotePrefix="0" xfId="0"/>
    <xf numFmtId="0" fontId="3" fillId="4" borderId="0" applyAlignment="1" pivotButton="0" quotePrefix="0" xfId="0">
      <alignment horizontal="left" vertical="center" indent="1"/>
    </xf>
    <xf numFmtId="0" fontId="0" fillId="4" borderId="0" pivotButton="0" quotePrefix="0" xfId="0"/>
    <xf numFmtId="0" fontId="4" fillId="0" borderId="0" pivotButton="0" quotePrefix="0" xfId="0"/>
    <xf numFmtId="0" fontId="5" fillId="5" borderId="1" applyAlignment="1" pivotButton="0" quotePrefix="0" xfId="0">
      <alignment vertical="top" wrapText="1"/>
    </xf>
    <xf numFmtId="0" fontId="6" fillId="5" borderId="1" applyAlignment="1" pivotButton="0" quotePrefix="0" xfId="0">
      <alignment vertical="top" wrapText="1"/>
    </xf>
    <xf numFmtId="0" fontId="5" fillId="0" borderId="0" applyAlignment="1" pivotButton="0" quotePrefix="0" xfId="0">
      <alignment vertical="top" wrapText="1"/>
    </xf>
    <xf numFmtId="0" fontId="0" fillId="6" borderId="1" pivotButton="0" quotePrefix="0" xfId="0"/>
    <xf numFmtId="0" fontId="5" fillId="0" borderId="0" pivotButton="0" quotePrefix="0" xfId="0"/>
    <xf numFmtId="0" fontId="0" fillId="5" borderId="1" pivotButton="0" quotePrefix="0" xfId="0"/>
    <xf numFmtId="0" fontId="0" fillId="7" borderId="1" pivotButton="0" quotePrefix="0" xfId="0"/>
    <xf numFmtId="0" fontId="7" fillId="0" borderId="0" applyAlignment="1" pivotButton="0" quotePrefix="0" xfId="0">
      <alignment vertical="top" wrapText="1"/>
    </xf>
    <xf numFmtId="0" fontId="8" fillId="2" borderId="1" applyAlignment="1" pivotButton="0" quotePrefix="0" xfId="0">
      <alignment horizontal="center" vertical="center" wrapText="1"/>
    </xf>
    <xf numFmtId="0" fontId="5" fillId="6" borderId="1" applyAlignment="1" pivotButton="0" quotePrefix="0" xfId="0">
      <alignment horizontal="left" vertical="center"/>
    </xf>
    <xf numFmtId="3" fontId="5" fillId="6" borderId="1" applyAlignment="1" pivotButton="0" quotePrefix="0" xfId="0">
      <alignment horizontal="center" vertical="center"/>
    </xf>
    <xf numFmtId="0" fontId="5" fillId="6" borderId="1" applyAlignment="1" pivotButton="0" quotePrefix="0" xfId="0">
      <alignment horizontal="center" vertical="center"/>
    </xf>
    <xf numFmtId="10" fontId="5" fillId="6" borderId="1" applyAlignment="1" pivotButton="0" quotePrefix="0" xfId="0">
      <alignment horizontal="center" vertical="center"/>
    </xf>
    <xf numFmtId="9" fontId="5" fillId="6" borderId="1" applyAlignment="1" pivotButton="0" quotePrefix="0" xfId="0">
      <alignment horizontal="center" vertical="center"/>
    </xf>
    <xf numFmtId="1" fontId="5" fillId="6" borderId="1" applyAlignment="1" pivotButton="0" quotePrefix="0" xfId="0">
      <alignment horizontal="center" vertical="center"/>
    </xf>
    <xf numFmtId="164" fontId="5" fillId="6" borderId="1" applyAlignment="1" pivotButton="0" quotePrefix="0" xfId="0">
      <alignment horizontal="center" vertical="center"/>
    </xf>
    <xf numFmtId="164" fontId="5" fillId="5" borderId="1" applyAlignment="1" pivotButton="0" quotePrefix="0" xfId="0">
      <alignment vertical="top" wrapText="1"/>
    </xf>
    <xf numFmtId="0" fontId="0" fillId="0" borderId="1" pivotButton="0" quotePrefix="0" xfId="0"/>
    <xf numFmtId="0" fontId="4" fillId="0" borderId="0" applyAlignment="1" pivotButton="0" quotePrefix="0" xfId="0">
      <alignment horizontal="center" vertical="center"/>
    </xf>
    <xf numFmtId="3" fontId="5" fillId="7" borderId="1" applyAlignment="1" pivotButton="0" quotePrefix="0" xfId="0">
      <alignment horizontal="center" vertical="center"/>
    </xf>
    <xf numFmtId="165" fontId="5" fillId="5" borderId="1" applyAlignment="1" pivotButton="0" quotePrefix="0" xfId="0">
      <alignment vertical="top" wrapText="1"/>
    </xf>
    <xf numFmtId="10" fontId="5" fillId="5" borderId="1" applyAlignment="1" pivotButton="0" quotePrefix="0" xfId="0">
      <alignment vertical="top" wrapText="1"/>
    </xf>
    <xf numFmtId="166" fontId="5" fillId="7" borderId="1" applyAlignment="1" pivotButton="0" quotePrefix="0" xfId="0">
      <alignment horizontal="center" vertical="center"/>
    </xf>
    <xf numFmtId="166" fontId="5" fillId="5" borderId="1" applyAlignment="1" pivotButton="0" quotePrefix="0" xfId="0">
      <alignment vertical="top" wrapText="1"/>
    </xf>
    <xf numFmtId="10" fontId="5" fillId="7" borderId="1" applyAlignment="1" pivotButton="0" quotePrefix="0" xfId="0">
      <alignment horizontal="center" vertical="center"/>
    </xf>
    <xf numFmtId="0" fontId="7" fillId="7" borderId="1" applyAlignment="1" pivotButton="0" quotePrefix="0" xfId="0">
      <alignment horizontal="center" vertical="center"/>
    </xf>
    <xf numFmtId="1" fontId="5" fillId="5" borderId="1" applyAlignment="1" pivotButton="0" quotePrefix="0" xfId="0">
      <alignment vertical="top" wrapText="1"/>
    </xf>
    <xf numFmtId="0" fontId="8" fillId="2" borderId="1" applyAlignment="1" pivotButton="0" quotePrefix="0" xfId="0">
      <alignment horizontal="center" vertical="center"/>
    </xf>
    <xf numFmtId="0" fontId="5" fillId="8" borderId="1" pivotButton="0" quotePrefix="0" xfId="0"/>
    <xf numFmtId="0" fontId="9" fillId="8" borderId="2" applyAlignment="1" pivotButton="0" quotePrefix="0" xfId="0">
      <alignment horizontal="center" vertical="center" wrapText="1"/>
    </xf>
    <xf numFmtId="166" fontId="10" fillId="9" borderId="2" applyAlignment="1" pivotButton="0" quotePrefix="0" xfId="0">
      <alignment horizontal="center" vertical="center"/>
    </xf>
    <xf numFmtId="164" fontId="10" fillId="9" borderId="2" applyAlignment="1" pivotButton="0" quotePrefix="0" xfId="0">
      <alignment horizontal="center" vertical="center"/>
    </xf>
    <xf numFmtId="3" fontId="10" fillId="5" borderId="2" applyAlignment="1" pivotButton="0" quotePrefix="0" xfId="0">
      <alignment horizontal="center" vertical="center"/>
    </xf>
    <xf numFmtId="164" fontId="10" fillId="5" borderId="2" applyAlignment="1" pivotButton="0" quotePrefix="0" xfId="0">
      <alignment horizontal="center" vertical="center"/>
    </xf>
    <xf numFmtId="10" fontId="10" fillId="5" borderId="2" applyAlignment="1" pivotButton="0" quotePrefix="0" xfId="0">
      <alignment horizontal="center" vertical="center"/>
    </xf>
    <xf numFmtId="0" fontId="11" fillId="0" borderId="0" pivotButton="0" quotePrefix="0" xfId="0"/>
    <xf numFmtId="0" fontId="12" fillId="5" borderId="1" applyAlignment="1" pivotButton="0" quotePrefix="0" xfId="0">
      <alignment horizontal="center" vertical="center"/>
    </xf>
    <xf numFmtId="0" fontId="7" fillId="7" borderId="1" pivotButton="0" quotePrefix="0" xfId="0"/>
    <xf numFmtId="3" fontId="7" fillId="7" borderId="1" pivotButton="0" quotePrefix="0" xfId="0"/>
    <xf numFmtId="165" fontId="5" fillId="7" borderId="1" applyAlignment="1" pivotButton="0" quotePrefix="0" xfId="0">
      <alignment horizontal="center" vertical="center"/>
    </xf>
    <xf numFmtId="1" fontId="5" fillId="7" borderId="1" applyAlignment="1" pivotButton="0" quotePrefix="0" xfId="0">
      <alignment horizontal="center" vertical="center"/>
    </xf>
    <xf numFmtId="0" fontId="4" fillId="8" borderId="1" pivotButton="0" quotePrefix="0" xfId="0"/>
    <xf numFmtId="166" fontId="4" fillId="7" borderId="1" applyAlignment="1" pivotButton="0" quotePrefix="0" xfId="0">
      <alignment horizontal="center" vertical="center"/>
    </xf>
    <xf numFmtId="0" fontId="4" fillId="0" borderId="0" applyAlignment="1" pivotButton="0" quotePrefix="0" xfId="0">
      <alignment vertical="top" wrapText="1"/>
    </xf>
  </cellXfs>
  <cellStyles count="1">
    <cellStyle name="Normal" xfId="0" builtinId="0" hidden="0"/>
  </cellStyles>
  <dxfs count="4">
    <dxf>
      <fill>
        <patternFill patternType="solid">
          <fgColor rgb="00C6EFCE"/>
        </patternFill>
      </fill>
    </dxf>
    <dxf>
      <fill>
        <patternFill patternType="solid">
          <fgColor rgb="00FFEB9C"/>
        </patternFill>
      </fill>
    </dxf>
    <dxf>
      <fill>
        <patternFill patternType="solid">
          <fgColor rgb="00FFC7CE"/>
        </patternFill>
      </fill>
    </dxf>
    <dxf>
      <fill>
        <patternFill patternType="solid">
          <fgColor rgb="00FFE39A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Prix médian unifamiliale, RMR Gatineau (2019-2025)</a:t>
            </a:r>
          </a:p>
        </rich>
      </tx>
    </title>
    <plotArea>
      <lineChart>
        <grouping val="standard"/>
        <ser>
          <idx val="0"/>
          <order val="0"/>
          <tx>
            <strRef>
              <f>'Données'!B27</f>
            </strRef>
          </tx>
          <spPr>
            <a:ln xmlns:a="http://schemas.openxmlformats.org/drawingml/2006/main" w="22000">
              <a:solidFill>
                <a:srgbClr val="0066B3"/>
              </a:solidFill>
              <a:prstDash val="solid"/>
            </a:ln>
          </spPr>
          <marker>
            <symbol val="circle"/>
            <spPr>
              <a:ln xmlns:a="http://schemas.openxmlformats.org/drawingml/2006/main">
                <a:prstDash val="solid"/>
              </a:ln>
            </spPr>
          </marker>
          <cat>
            <numRef>
              <f>'Données'!$C$26:$I$26</f>
            </numRef>
          </cat>
          <val>
            <numRef>
              <f>'Données'!$C$27:$I$27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Année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Prix médian ($)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Ventes vs inscriptions en vigueur, T2 2026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'Dashboard'!N10</f>
            </strRef>
          </tx>
          <spPr>
            <a:solidFill xmlns:a="http://schemas.openxmlformats.org/drawingml/2006/main">
              <a:srgbClr val="0066B3"/>
            </a:solidFill>
            <a:ln xmlns:a="http://schemas.openxmlformats.org/drawingml/2006/main">
              <a:prstDash val="solid"/>
            </a:ln>
          </spPr>
          <cat>
            <numRef>
              <f>'Dashboard'!$M$11:$M$12</f>
            </numRef>
          </cat>
          <val>
            <numRef>
              <f>'Dashboard'!$N$11:$N$12</f>
            </numRef>
          </val>
        </ser>
        <ser>
          <idx val="1"/>
          <order val="1"/>
          <tx>
            <strRef>
              <f>'Dashboard'!O10</f>
            </strRef>
          </tx>
          <spPr>
            <a:solidFill xmlns:a="http://schemas.openxmlformats.org/drawingml/2006/main">
              <a:srgbClr val="C6A300"/>
            </a:solidFill>
            <a:ln xmlns:a="http://schemas.openxmlformats.org/drawingml/2006/main">
              <a:prstDash val="solid"/>
            </a:ln>
          </spPr>
          <cat>
            <numRef>
              <f>'Dashboard'!$M$11:$M$12</f>
            </numRef>
          </cat>
          <val>
            <numRef>
              <f>'Dashboard'!$O$11:$O$12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Unités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Taux d'inoccupation SCHL vs seuil d'équilibre (3 %)</a:t>
            </a:r>
          </a:p>
        </rich>
      </tx>
    </title>
    <plotArea>
      <lineChart>
        <grouping val="standard"/>
        <ser>
          <idx val="0"/>
          <order val="0"/>
          <tx>
            <strRef>
              <f>'Données'!B49</f>
            </strRef>
          </tx>
          <spPr>
            <a:ln xmlns:a="http://schemas.openxmlformats.org/drawingml/2006/main" w="22000">
              <a:solidFill>
                <a:srgbClr val="0066B3"/>
              </a:solidFill>
              <a:prstDash val="solid"/>
            </a:ln>
          </spPr>
          <marker>
            <symbol val="circle"/>
            <spPr>
              <a:ln xmlns:a="http://schemas.openxmlformats.org/drawingml/2006/main">
                <a:prstDash val="solid"/>
              </a:ln>
            </spPr>
          </marker>
          <cat>
            <numRef>
              <f>'Données'!$C$48:$I$48</f>
            </numRef>
          </cat>
          <val>
            <numRef>
              <f>'Données'!$C$49:$I$49</f>
            </numRef>
          </val>
        </ser>
        <ser>
          <idx val="1"/>
          <order val="1"/>
          <tx>
            <strRef>
              <f>'Données'!B50</f>
            </strRef>
          </tx>
          <spPr>
            <a:ln xmlns:a="http://schemas.openxmlformats.org/drawingml/2006/main">
              <a:solidFill>
                <a:srgbClr val="B42318"/>
              </a:solidFill>
              <a:prstDash val="dash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'Données'!$C$48:$I$48</f>
            </numRef>
          </cat>
          <val>
            <numRef>
              <f>'Données'!$C$50:$I$50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Année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%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1</col>
      <colOff>0</colOff>
      <row>9</row>
      <rowOff>0</rowOff>
    </from>
    <ext cx="4140000" cy="2376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8</col>
      <colOff>0</colOff>
      <row>9</row>
      <rowOff>0</rowOff>
    </from>
    <ext cx="3420000" cy="2376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1</col>
      <colOff>0</colOff>
      <row>33</row>
      <rowOff>0</rowOff>
    </from>
    <ext cx="4140000" cy="2376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8"/>
  <sheetViews>
    <sheetView showGridLines="0" workbookViewId="0">
      <selection activeCell="A1" sqref="A1"/>
    </sheetView>
  </sheetViews>
  <sheetFormatPr baseColWidth="8" defaultRowHeight="15"/>
  <cols>
    <col width="2.5" customWidth="1" min="1" max="1"/>
    <col width="24" customWidth="1" min="2" max="2"/>
    <col width="3" customWidth="1" min="3" max="3"/>
    <col width="46" customWidth="1" min="4" max="4"/>
    <col width="18" customWidth="1" min="5" max="5"/>
    <col width="18" customWidth="1" min="6" max="6"/>
    <col width="18" customWidth="1" min="7" max="7"/>
  </cols>
  <sheetData>
    <row r="1" ht="30" customHeight="1">
      <c r="A1" s="1" t="n"/>
      <c r="B1" s="2" t="inlineStr">
        <is>
          <t>IMM1003-20 — Travail pratique 1</t>
        </is>
      </c>
      <c r="C1" s="1" t="n"/>
      <c r="D1" s="1" t="n"/>
      <c r="E1" s="1" t="n"/>
      <c r="F1" s="1" t="n"/>
      <c r="G1" s="1" t="n"/>
      <c r="H1" s="1" t="n"/>
    </row>
    <row r="2" ht="18" customHeight="1">
      <c r="A2" s="1" t="n"/>
      <c r="B2" s="3" t="inlineStr">
        <is>
          <t>Tableau de bord du marché immobilier résidentiel de Gatineau — Été 2026 · UQO · Simon-Pierre Boucher</t>
        </is>
      </c>
      <c r="C2" s="1" t="n"/>
      <c r="D2" s="1" t="n"/>
      <c r="E2" s="1" t="n"/>
      <c r="F2" s="1" t="n"/>
      <c r="G2" s="1" t="n"/>
      <c r="H2" s="1" t="n"/>
    </row>
    <row r="3" ht="4" customHeight="1">
      <c r="A3" s="4" t="n"/>
      <c r="B3" s="4" t="n"/>
      <c r="C3" s="4" t="n"/>
      <c r="D3" s="4" t="n"/>
      <c r="E3" s="4" t="n"/>
      <c r="F3" s="4" t="n"/>
      <c r="G3" s="4" t="n"/>
      <c r="H3" s="4" t="n"/>
    </row>
    <row r="5" ht="20" customHeight="1">
      <c r="B5" s="5" t="inlineStr">
        <is>
          <t>Identification de l'étudiant(e)</t>
        </is>
      </c>
      <c r="C5" s="6" t="n"/>
      <c r="D5" s="6" t="n"/>
      <c r="E5" s="6" t="n"/>
      <c r="F5" s="6" t="n"/>
      <c r="G5" s="6" t="n"/>
    </row>
    <row r="7">
      <c r="B7" s="7" t="inlineStr">
        <is>
          <t>Nom, prénom</t>
        </is>
      </c>
      <c r="D7" s="8" t="n"/>
    </row>
    <row r="8">
      <c r="B8" s="7" t="inlineStr">
        <is>
          <t>Code permanent</t>
        </is>
      </c>
      <c r="D8" s="8" t="n"/>
    </row>
    <row r="9">
      <c r="B9" s="7" t="inlineStr">
        <is>
          <t>Secteur assigné (liste déroulante)</t>
        </is>
      </c>
      <c r="D9" s="9" t="inlineStr">
        <is>
          <t>← choisir selon le dernier chiffre de votre code permanent</t>
        </is>
      </c>
    </row>
    <row r="10" ht="28" customHeight="1">
      <c r="B10" s="7" t="inlineStr">
        <is>
          <t>Outils d'IA utilisés (déclaration obligatoire)</t>
        </is>
      </c>
      <c r="D10" s="9" t="inlineStr">
        <is>
          <t>ex. : chatbot du cours (thèmes des questions posées), aucun, etc.</t>
        </is>
      </c>
    </row>
    <row r="12" ht="20" customHeight="1">
      <c r="B12" s="5" t="inlineStr">
        <is>
          <t>Mode d'emploi du classeur</t>
        </is>
      </c>
      <c r="C12" s="6" t="n"/>
      <c r="D12" s="6" t="n"/>
      <c r="E12" s="6" t="n"/>
      <c r="F12" s="6" t="n"/>
      <c r="G12" s="6" t="n"/>
    </row>
    <row r="13">
      <c r="B13" s="10" t="inlineStr">
        <is>
          <t>1. Lisez l'énoncé PDF au complet avant d'ouvrir les autres onglets.</t>
        </is>
      </c>
    </row>
    <row r="14">
      <c r="B14" s="10" t="inlineStr">
        <is>
          <t>2. Onglet Données : toutes les données réelles de l'énoncé (tableaux 1 à 7). NE RIEN MODIFIER.</t>
        </is>
      </c>
    </row>
    <row r="15">
      <c r="B15" s="10" t="inlineStr">
        <is>
          <t>3. Onglet Calculs : questions 1, 2 et 7 — répondez PAR FORMULE dans les cellules jaunes.</t>
        </is>
      </c>
    </row>
    <row r="16">
      <c r="B16" s="10" t="inlineStr">
        <is>
          <t>4. Onglet Analyse : questions 3, 4, 5, 6 et 8 — listes déroulantes et justifications ancrées dans les données.</t>
        </is>
      </c>
    </row>
    <row r="17">
      <c r="B17" s="10" t="inlineStr">
        <is>
          <t>5. Onglet Dashboard : question 9 — KPI par formule, verdict, 4e graphique et tableau récapitulatif.</t>
        </is>
      </c>
    </row>
    <row r="18">
      <c r="B18" s="10" t="inlineStr">
        <is>
          <t>6. Onglet Synthèse : question 10 — note d'une page au comité de direction.</t>
        </is>
      </c>
    </row>
    <row r="19">
      <c r="B19" s="10" t="inlineStr">
        <is>
          <t>7. Sélectionnez votre secteur ci-dessus AVANT de commencer : les onglets Analyse et Dashboard s'y réfèrent.</t>
        </is>
      </c>
    </row>
    <row r="20">
      <c r="B20" s="10" t="inlineStr">
        <is>
          <t>8. Remise Moodle : ce fichier renommé TP1_VotreCodePermanent.xlsx + le PDF de votre note de synthèse.</t>
        </is>
      </c>
    </row>
    <row r="22" ht="20" customHeight="1">
      <c r="B22" s="5" t="inlineStr">
        <is>
          <t>Légende des couleurs</t>
        </is>
      </c>
      <c r="C22" s="6" t="n"/>
      <c r="D22" s="6" t="n"/>
      <c r="E22" s="6" t="n"/>
      <c r="F22" s="6" t="n"/>
      <c r="G22" s="6" t="n"/>
    </row>
    <row r="24">
      <c r="B24" s="11" t="n"/>
      <c r="C24" s="12" t="inlineStr">
        <is>
          <t>Données fournies (ne pas modifier)</t>
        </is>
      </c>
    </row>
    <row r="25">
      <c r="B25" s="13" t="n"/>
      <c r="C25" s="12" t="inlineStr">
        <is>
          <t>Cellule de réponse (à compléter)</t>
        </is>
      </c>
    </row>
    <row r="26">
      <c r="B26" s="14" t="n"/>
      <c r="C26" s="12" t="inlineStr">
        <is>
          <t>Calcul automatique (ne pas toucher)</t>
        </is>
      </c>
    </row>
    <row r="28">
      <c r="B28" s="15" t="inlineStr">
        <is>
          <t>Sources des données : voir la section « Sources » de l'énoncé (toutes consultées le 4 août 2026). Pondération : 10 % de la note finale. Retard : −10 points par jour entamé (max. 3 jours).</t>
        </is>
      </c>
    </row>
  </sheetData>
  <mergeCells count="18">
    <mergeCell ref="B2:G2"/>
    <mergeCell ref="B16:G16"/>
    <mergeCell ref="B19:G19"/>
    <mergeCell ref="B20:G20"/>
    <mergeCell ref="B28:G28"/>
    <mergeCell ref="B5:G5"/>
    <mergeCell ref="B14:G14"/>
    <mergeCell ref="B22:G22"/>
    <mergeCell ref="B17:G17"/>
    <mergeCell ref="B1:G1"/>
    <mergeCell ref="D9:F9"/>
    <mergeCell ref="B12:G12"/>
    <mergeCell ref="B13:G13"/>
    <mergeCell ref="B18:G18"/>
    <mergeCell ref="D7:F7"/>
    <mergeCell ref="D8:F8"/>
    <mergeCell ref="B15:G15"/>
    <mergeCell ref="D10:F10"/>
  </mergeCells>
  <dataValidations count="1">
    <dataValidation sqref="D9" showDropDown="0" showInputMessage="1" showErrorMessage="0" allowBlank="1" promptTitle="Secteur assigné" prompt="0-1 : Aylmer · 2-3 : Hull · 4-5 : Gatineau (secteur) · 6-7 : Périphérie · 8-9 : Buckingham / Masson-Angers" type="list">
      <formula1>"Aylmer,Hull,Gatineau (secteur),Périphérie,Buckingham / Masson-Angers"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61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.5" customWidth="1" min="1" max="1"/>
    <col width="40" customWidth="1" min="2" max="2"/>
    <col width="14" customWidth="1" min="3" max="3"/>
    <col width="16" customWidth="1" min="4" max="4"/>
    <col width="11" customWidth="1" min="5" max="5"/>
    <col width="11" customWidth="1" min="6" max="6"/>
    <col width="11" customWidth="1" min="7" max="7"/>
    <col width="11" customWidth="1" min="8" max="8"/>
    <col width="11" customWidth="1" min="9" max="9"/>
  </cols>
  <sheetData>
    <row r="1" ht="30" customHeight="1">
      <c r="A1" s="1" t="n"/>
      <c r="B1" s="2" t="inlineStr">
        <is>
          <t>Données fournies (réelles — été 2026)</t>
        </is>
      </c>
      <c r="C1" s="1" t="n"/>
      <c r="D1" s="1" t="n"/>
      <c r="E1" s="1" t="n"/>
      <c r="F1" s="1" t="n"/>
      <c r="G1" s="1" t="n"/>
      <c r="H1" s="1" t="n"/>
      <c r="I1" s="1" t="n"/>
      <c r="J1" s="1" t="n"/>
    </row>
    <row r="2" ht="18" customHeight="1">
      <c r="A2" s="1" t="n"/>
      <c r="B2" s="3" t="inlineStr">
        <is>
          <t>Tableaux 1 à 7 de l'énoncé · APCIQ, Banque du Canada, SCHL, APCHQ, MEIE · consultées le 4 août 2026 · NE PAS MODIFIER</t>
        </is>
      </c>
      <c r="C2" s="1" t="n"/>
      <c r="D2" s="1" t="n"/>
      <c r="E2" s="1" t="n"/>
      <c r="F2" s="1" t="n"/>
      <c r="G2" s="1" t="n"/>
      <c r="H2" s="1" t="n"/>
      <c r="I2" s="1" t="n"/>
      <c r="J2" s="1" t="n"/>
    </row>
    <row r="3" ht="4" customHeight="1">
      <c r="A3" s="4" t="n"/>
      <c r="B3" s="4" t="n"/>
      <c r="C3" s="4" t="n"/>
      <c r="D3" s="4" t="n"/>
      <c r="E3" s="4" t="n"/>
      <c r="F3" s="4" t="n"/>
      <c r="G3" s="4" t="n"/>
      <c r="H3" s="4" t="n"/>
      <c r="I3" s="4" t="n"/>
      <c r="J3" s="4" t="n"/>
    </row>
    <row r="5" ht="20" customHeight="1">
      <c r="B5" s="5" t="inlineStr">
        <is>
          <t>Tableau 1 — Baromètre APCIQ, RMR de Gatineau, T2 2026</t>
        </is>
      </c>
      <c r="C5" s="6" t="n"/>
      <c r="D5" s="6" t="n"/>
    </row>
    <row r="6">
      <c r="B6" s="16" t="inlineStr">
        <is>
          <t>Indicateur</t>
        </is>
      </c>
      <c r="C6" s="16" t="inlineStr">
        <is>
          <t>T2 2026</t>
        </is>
      </c>
      <c r="D6" s="16" t="inlineStr">
        <is>
          <t>Variation 1 an</t>
        </is>
      </c>
    </row>
    <row r="7">
      <c r="B7" s="17" t="inlineStr">
        <is>
          <t>Ventes résidentielles (trimestre)</t>
        </is>
      </c>
      <c r="C7" s="18" t="n">
        <v>1310</v>
      </c>
      <c r="D7" s="19" t="inlineStr">
        <is>
          <t>-15 %</t>
        </is>
      </c>
    </row>
    <row r="8">
      <c r="B8" s="17" t="inlineStr">
        <is>
          <t>Inscriptions en vigueur</t>
        </is>
      </c>
      <c r="C8" s="18" t="n">
        <v>2007</v>
      </c>
      <c r="D8" s="19" t="inlineStr">
        <is>
          <t>+30 %</t>
        </is>
      </c>
    </row>
    <row r="9">
      <c r="B9" s="17" t="inlineStr">
        <is>
          <t>Prix médian — unifamiliale ($)</t>
        </is>
      </c>
      <c r="C9" s="18" t="n">
        <v>523500</v>
      </c>
      <c r="D9" s="19" t="inlineStr">
        <is>
          <t>+2 %</t>
        </is>
      </c>
    </row>
    <row r="10">
      <c r="B10" s="17" t="inlineStr">
        <is>
          <t>Prix médian — copropriété ($)</t>
        </is>
      </c>
      <c r="C10" s="18" t="n">
        <v>308000</v>
      </c>
      <c r="D10" s="19" t="inlineStr">
        <is>
          <t>-5 %</t>
        </is>
      </c>
    </row>
    <row r="11">
      <c r="B11" s="17" t="inlineStr">
        <is>
          <t>Prix médian — plex 2-5 log. ($)</t>
        </is>
      </c>
      <c r="C11" s="18" t="n">
        <v>599600</v>
      </c>
      <c r="D11" s="19" t="inlineStr">
        <is>
          <t>+7 %</t>
        </is>
      </c>
    </row>
    <row r="12">
      <c r="B12" s="17" t="inlineStr">
        <is>
          <t>Délai de vente — unifamiliale (jours)</t>
        </is>
      </c>
      <c r="C12" s="18" t="n">
        <v>27</v>
      </c>
      <c r="D12" s="19" t="inlineStr">
        <is>
          <t>stable</t>
        </is>
      </c>
    </row>
    <row r="13">
      <c r="B13" s="17" t="inlineStr">
        <is>
          <t>Délai de vente — copropriété (jours)</t>
        </is>
      </c>
      <c r="C13" s="18" t="n">
        <v>40</v>
      </c>
      <c r="D13" s="19" t="inlineStr">
        <is>
          <t>+4 jours</t>
        </is>
      </c>
    </row>
    <row r="14">
      <c r="B14" s="17" t="inlineStr">
        <is>
          <t>Délai de vente — plex (jours)</t>
        </is>
      </c>
      <c r="C14" s="18" t="n">
        <v>32</v>
      </c>
      <c r="D14" s="19" t="inlineStr">
        <is>
          <t>-7 jours</t>
        </is>
      </c>
    </row>
    <row r="16" ht="20" customHeight="1">
      <c r="B16" s="5" t="inlineStr">
        <is>
          <t>Tableau 2 — Ensemble du Québec, T2 2026</t>
        </is>
      </c>
      <c r="C16" s="6" t="n"/>
      <c r="D16" s="6" t="n"/>
    </row>
    <row r="17">
      <c r="B17" s="16" t="inlineStr">
        <is>
          <t>Indicateur</t>
        </is>
      </c>
      <c r="C17" s="16" t="inlineStr">
        <is>
          <t>T2 2026</t>
        </is>
      </c>
      <c r="D17" s="16" t="inlineStr">
        <is>
          <t>Variation 1 an</t>
        </is>
      </c>
    </row>
    <row r="18">
      <c r="B18" s="17" t="inlineStr">
        <is>
          <t>Ventes résidentielles (trimestre)</t>
        </is>
      </c>
      <c r="C18" s="18" t="n">
        <v>27296</v>
      </c>
      <c r="D18" s="19" t="inlineStr">
        <is>
          <t>-5 %</t>
        </is>
      </c>
    </row>
    <row r="19">
      <c r="B19" s="17" t="inlineStr">
        <is>
          <t>Inscriptions en vigueur</t>
        </is>
      </c>
      <c r="C19" s="18" t="n">
        <v>41466</v>
      </c>
      <c r="D19" s="19" t="inlineStr">
        <is>
          <t>+14 %</t>
        </is>
      </c>
    </row>
    <row r="20">
      <c r="B20" s="17" t="inlineStr">
        <is>
          <t>Prix médian — unifamiliale ($)</t>
        </is>
      </c>
      <c r="C20" s="18" t="n">
        <v>523250</v>
      </c>
      <c r="D20" s="19" t="inlineStr">
        <is>
          <t>+5 %</t>
        </is>
      </c>
    </row>
    <row r="21">
      <c r="B21" s="17" t="inlineStr">
        <is>
          <t>Prix médian — copropriété ($)</t>
        </is>
      </c>
      <c r="C21" s="18" t="n">
        <v>405000</v>
      </c>
      <c r="D21" s="19" t="inlineStr">
        <is>
          <t>+1 %</t>
        </is>
      </c>
    </row>
    <row r="22">
      <c r="B22" s="17" t="inlineStr">
        <is>
          <t>Prix médian — plex ($)</t>
        </is>
      </c>
      <c r="C22" s="18" t="n">
        <v>690000</v>
      </c>
      <c r="D22" s="19" t="inlineStr">
        <is>
          <t>+2 %</t>
        </is>
      </c>
    </row>
    <row r="23">
      <c r="B23" s="17" t="inlineStr">
        <is>
          <t>Délai de vente — unifamiliale (jours)</t>
        </is>
      </c>
      <c r="C23" s="18" t="n">
        <v>38</v>
      </c>
      <c r="D23" s="19" t="inlineStr">
        <is>
          <t>-5 jours</t>
        </is>
      </c>
    </row>
    <row r="25" ht="20" customHeight="1">
      <c r="B25" s="5" t="inlineStr">
        <is>
          <t>Tableau 3 — Prix médian unifamiliale, RMR Gatineau, 2019-2025 (APCIQ, T4 cumul 12 mois)</t>
        </is>
      </c>
      <c r="C25" s="6" t="n"/>
      <c r="D25" s="6" t="n"/>
      <c r="E25" s="6" t="n"/>
      <c r="F25" s="6" t="n"/>
      <c r="G25" s="6" t="n"/>
      <c r="H25" s="6" t="n"/>
      <c r="I25" s="6" t="n"/>
    </row>
    <row r="26">
      <c r="B26" s="16" t="inlineStr"/>
      <c r="C26" s="16" t="inlineStr">
        <is>
          <t>2019</t>
        </is>
      </c>
      <c r="D26" s="16" t="inlineStr">
        <is>
          <t>2020</t>
        </is>
      </c>
      <c r="E26" s="16" t="inlineStr">
        <is>
          <t>2021</t>
        </is>
      </c>
      <c r="F26" s="16" t="inlineStr">
        <is>
          <t>2022</t>
        </is>
      </c>
      <c r="G26" s="16" t="inlineStr">
        <is>
          <t>2023</t>
        </is>
      </c>
      <c r="H26" s="16" t="inlineStr">
        <is>
          <t>2024</t>
        </is>
      </c>
      <c r="I26" s="16" t="inlineStr">
        <is>
          <t>2025</t>
        </is>
      </c>
    </row>
    <row r="27">
      <c r="B27" s="17" t="inlineStr">
        <is>
          <t>Prix médian ($)</t>
        </is>
      </c>
      <c r="C27" s="18" t="n">
        <v>261204</v>
      </c>
      <c r="D27" s="18" t="n">
        <v>312000</v>
      </c>
      <c r="E27" s="18" t="n">
        <v>400000</v>
      </c>
      <c r="F27" s="18" t="n">
        <v>450000</v>
      </c>
      <c r="G27" s="18" t="n">
        <v>440000</v>
      </c>
      <c r="H27" s="18" t="n">
        <v>465000</v>
      </c>
      <c r="I27" s="18" t="n">
        <v>499000</v>
      </c>
    </row>
    <row r="29" ht="20" customHeight="1">
      <c r="B29" s="5" t="inlineStr">
        <is>
          <t>Tableau 4 — Prix médian unifamiliale par secteur, T2 2026</t>
        </is>
      </c>
      <c r="C29" s="6" t="n"/>
      <c r="D29" s="6" t="n"/>
    </row>
    <row r="30">
      <c r="B30" s="16" t="inlineStr">
        <is>
          <t>Secteur</t>
        </is>
      </c>
      <c r="C30" s="16" t="inlineStr">
        <is>
          <t>Prix médian T2 2026 ($)</t>
        </is>
      </c>
    </row>
    <row r="31">
      <c r="B31" s="17" t="inlineStr">
        <is>
          <t>Aylmer</t>
        </is>
      </c>
      <c r="C31" s="18" t="n">
        <v>572750</v>
      </c>
    </row>
    <row r="32">
      <c r="B32" s="17" t="inlineStr">
        <is>
          <t>Hull</t>
        </is>
      </c>
      <c r="C32" s="18" t="n">
        <v>514500</v>
      </c>
    </row>
    <row r="33">
      <c r="B33" s="17" t="inlineStr">
        <is>
          <t>Gatineau (secteur)</t>
        </is>
      </c>
      <c r="C33" s="18" t="n">
        <v>490000</v>
      </c>
    </row>
    <row r="34">
      <c r="B34" s="17" t="inlineStr">
        <is>
          <t>Périphérie</t>
        </is>
      </c>
      <c r="C34" s="18" t="n">
        <v>595000</v>
      </c>
    </row>
    <row r="35">
      <c r="B35" s="17" t="inlineStr">
        <is>
          <t>Buckingham / Masson-Angers</t>
        </is>
      </c>
      <c r="C35" s="18" t="n">
        <v>419545</v>
      </c>
    </row>
    <row r="36">
      <c r="B36" s="17" t="inlineStr">
        <is>
          <t>Ensemble RMR</t>
        </is>
      </c>
      <c r="C36" s="18" t="n">
        <v>523500</v>
      </c>
    </row>
    <row r="38" ht="20" customHeight="1">
      <c r="B38" s="5" t="inlineStr">
        <is>
          <t>Tableau 5 — Conditions de financement, été 2026</t>
        </is>
      </c>
      <c r="C38" s="6" t="n"/>
      <c r="D38" s="6" t="n"/>
    </row>
    <row r="39">
      <c r="B39" s="16" t="inlineStr">
        <is>
          <t>Paramètre</t>
        </is>
      </c>
      <c r="C39" s="16" t="inlineStr">
        <is>
          <t>Valeur</t>
        </is>
      </c>
    </row>
    <row r="40">
      <c r="B40" s="17" t="inlineStr">
        <is>
          <t>Taux directeur BdC (15 juillet 2026)</t>
        </is>
      </c>
      <c r="C40" s="20" t="n">
        <v>0.0225</v>
      </c>
    </row>
    <row r="41">
      <c r="B41" s="17" t="inlineStr">
        <is>
          <t>Taux hypothécaire 5 ans affiché (APCIQ T2 2026)</t>
        </is>
      </c>
      <c r="C41" s="20" t="n">
        <v>0.0609</v>
      </c>
    </row>
    <row r="42">
      <c r="B42" s="17" t="inlineStr">
        <is>
          <t>Taux hypothétique (scénario question 7)</t>
        </is>
      </c>
      <c r="C42" s="20" t="n">
        <v>0.0409</v>
      </c>
    </row>
    <row r="43">
      <c r="B43" s="17" t="inlineStr">
        <is>
          <t>Ratio ABD maximal (convention du cours)</t>
        </is>
      </c>
      <c r="C43" s="21" t="n">
        <v>0.32</v>
      </c>
    </row>
    <row r="44">
      <c r="B44" s="17" t="inlineStr">
        <is>
          <t>Amortissement (années)</t>
        </is>
      </c>
      <c r="C44" s="22" t="n">
        <v>25</v>
      </c>
    </row>
    <row r="45">
      <c r="B45" s="17" t="inlineStr">
        <is>
          <t>Mise de fonds (scénario question 7)</t>
        </is>
      </c>
      <c r="C45" s="21" t="n">
        <v>0.2</v>
      </c>
    </row>
    <row r="47" ht="20" customHeight="1">
      <c r="B47" s="5" t="inlineStr">
        <is>
          <t>Tableau 6 — Marché locatif SCHL, partie QC de la RMR Ottawa-Gatineau</t>
        </is>
      </c>
      <c r="C47" s="6" t="n"/>
      <c r="D47" s="6" t="n"/>
      <c r="E47" s="6" t="n"/>
      <c r="F47" s="6" t="n"/>
      <c r="G47" s="6" t="n"/>
      <c r="H47" s="6" t="n"/>
      <c r="I47" s="6" t="n"/>
    </row>
    <row r="48">
      <c r="B48" s="16" t="inlineStr"/>
      <c r="C48" s="16" t="inlineStr">
        <is>
          <t>2019</t>
        </is>
      </c>
      <c r="D48" s="16" t="inlineStr">
        <is>
          <t>2020</t>
        </is>
      </c>
      <c r="E48" s="16" t="inlineStr">
        <is>
          <t>2021</t>
        </is>
      </c>
      <c r="F48" s="16" t="inlineStr">
        <is>
          <t>2022</t>
        </is>
      </c>
      <c r="G48" s="16" t="inlineStr">
        <is>
          <t>2023</t>
        </is>
      </c>
      <c r="H48" s="16" t="inlineStr">
        <is>
          <t>2024</t>
        </is>
      </c>
      <c r="I48" s="16" t="inlineStr">
        <is>
          <t>2025</t>
        </is>
      </c>
    </row>
    <row r="49">
      <c r="B49" s="17" t="inlineStr">
        <is>
          <t>Taux d'inoccupation (%)</t>
        </is>
      </c>
      <c r="C49" s="23" t="n">
        <v>1.5</v>
      </c>
      <c r="D49" s="23" t="n">
        <v>1.6</v>
      </c>
      <c r="E49" s="23" t="n"/>
      <c r="F49" s="23" t="n">
        <v>1.1</v>
      </c>
      <c r="G49" s="23" t="n">
        <v>1.1</v>
      </c>
      <c r="H49" s="23" t="n">
        <v>1.9</v>
      </c>
      <c r="I49" s="23" t="n">
        <v>3.8</v>
      </c>
    </row>
    <row r="50">
      <c r="B50" s="17" t="inlineStr">
        <is>
          <t>Seuil d'équilibre (%)</t>
        </is>
      </c>
      <c r="C50" s="23" t="n">
        <v>3</v>
      </c>
      <c r="D50" s="23" t="n">
        <v>3</v>
      </c>
      <c r="E50" s="23" t="n">
        <v>3</v>
      </c>
      <c r="F50" s="23" t="n">
        <v>3</v>
      </c>
      <c r="G50" s="23" t="n">
        <v>3</v>
      </c>
      <c r="H50" s="23" t="n">
        <v>3</v>
      </c>
      <c r="I50" s="23" t="n">
        <v>3</v>
      </c>
    </row>
    <row r="51">
      <c r="B51" s="15" t="inlineStr">
        <is>
          <t>2021 : non publié dans les sources consultées — cellule volontairement vide, ne pas inventer. Segmentation 2025 : ≈ 10 % dans le neuf, &lt; 1 % dans le quartile le moins cher.</t>
        </is>
      </c>
    </row>
    <row r="53" ht="20" customHeight="1">
      <c r="B53" s="5" t="inlineStr">
        <is>
          <t>Tableau 7 — Construction neuve et économie régionale</t>
        </is>
      </c>
      <c r="C53" s="6" t="n"/>
      <c r="D53" s="6" t="n"/>
    </row>
    <row r="54">
      <c r="B54" s="16" t="inlineStr">
        <is>
          <t>Indicateur</t>
        </is>
      </c>
      <c r="C54" s="16" t="inlineStr">
        <is>
          <t>Valeur</t>
        </is>
      </c>
    </row>
    <row r="55">
      <c r="B55" s="17" t="inlineStr">
        <is>
          <t>Mises en chantier 2025, RMR (variation vs 2024)</t>
        </is>
      </c>
      <c r="C55" s="19" t="inlineStr">
        <is>
          <t>-42 %</t>
        </is>
      </c>
    </row>
    <row r="56">
      <c r="B56" s="17" t="inlineStr">
        <is>
          <t>Mises en chantier 2025, ville de Gatineau (variation)</t>
        </is>
      </c>
      <c r="C56" s="19" t="inlineStr">
        <is>
          <t>-55 % (plus bas en 20 ans)</t>
        </is>
      </c>
    </row>
    <row r="57">
      <c r="B57" s="17" t="inlineStr">
        <is>
          <t>Mises en chantier T1 2026 (unités)</t>
        </is>
      </c>
      <c r="C57" s="19" t="n">
        <v>790</v>
      </c>
    </row>
    <row r="58">
      <c r="B58" s="17" t="inlineStr">
        <is>
          <t>… dont locatives (unités)</t>
        </is>
      </c>
      <c r="C58" s="19" t="n">
        <v>680</v>
      </c>
    </row>
    <row r="59">
      <c r="B59" s="17" t="inlineStr">
        <is>
          <t>Taux de chômage Outaouais, T1 2026</t>
        </is>
      </c>
      <c r="C59" s="19" t="inlineStr">
        <is>
          <t>6,4 % (+0,9 pt)</t>
        </is>
      </c>
    </row>
    <row r="60">
      <c r="B60" s="17" t="inlineStr">
        <is>
          <t>Loyer moyen 2 chambres, oct. 2025 ($)</t>
        </is>
      </c>
      <c r="C60" s="19" t="n">
        <v>1460</v>
      </c>
    </row>
    <row r="61">
      <c r="B61" s="15" t="inlineStr">
        <is>
          <t>Sources complètes avec URL et dates de consultation : section « Sources » de l'énoncé PDF.</t>
        </is>
      </c>
    </row>
  </sheetData>
  <mergeCells count="11">
    <mergeCell ref="B5:D5"/>
    <mergeCell ref="B25:I25"/>
    <mergeCell ref="B47:I47"/>
    <mergeCell ref="B2:I2"/>
    <mergeCell ref="B51:I51"/>
    <mergeCell ref="B61:I61"/>
    <mergeCell ref="B53:D53"/>
    <mergeCell ref="B29:D29"/>
    <mergeCell ref="B1:I1"/>
    <mergeCell ref="B38:D38"/>
    <mergeCell ref="B16:D16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34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.5" customWidth="1" min="1" max="1"/>
    <col width="46" customWidth="1" min="2" max="2"/>
    <col width="16" customWidth="1" min="3" max="3"/>
    <col width="16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</cols>
  <sheetData>
    <row r="1" ht="30" customHeight="1">
      <c r="A1" s="1" t="n"/>
      <c r="B1" s="2" t="inlineStr">
        <is>
          <t>Calculs — Questions 1, 2 et 7</t>
        </is>
      </c>
      <c r="C1" s="1" t="n"/>
      <c r="D1" s="1" t="n"/>
      <c r="E1" s="1" t="n"/>
      <c r="F1" s="1" t="n"/>
      <c r="G1" s="1" t="n"/>
      <c r="H1" s="1" t="n"/>
      <c r="I1" s="1" t="n"/>
      <c r="J1" s="1" t="n"/>
    </row>
    <row r="2" ht="18" customHeight="1">
      <c r="A2" s="1" t="n"/>
      <c r="B2" s="3" t="inlineStr">
        <is>
          <t>Répondez PAR FORMULE dans les cellules jaunes. Les cellules grises se remplissent automatiquement.</t>
        </is>
      </c>
      <c r="C2" s="1" t="n"/>
      <c r="D2" s="1" t="n"/>
      <c r="E2" s="1" t="n"/>
      <c r="F2" s="1" t="n"/>
      <c r="G2" s="1" t="n"/>
      <c r="H2" s="1" t="n"/>
      <c r="I2" s="1" t="n"/>
      <c r="J2" s="1" t="n"/>
    </row>
    <row r="3" ht="4" customHeight="1">
      <c r="A3" s="4" t="n"/>
      <c r="B3" s="4" t="n"/>
      <c r="C3" s="4" t="n"/>
      <c r="D3" s="4" t="n"/>
      <c r="E3" s="4" t="n"/>
      <c r="F3" s="4" t="n"/>
      <c r="G3" s="4" t="n"/>
      <c r="H3" s="4" t="n"/>
      <c r="I3" s="4" t="n"/>
      <c r="J3" s="4" t="n"/>
    </row>
    <row r="4" ht="20" customHeight="1">
      <c r="B4" s="5" t="inlineStr">
        <is>
          <t>Question 1 — Mois d'inventaire (zone C5:D8 · colonne C = RMR Gatineau, colonne D = Québec)</t>
        </is>
      </c>
      <c r="C4" s="6" t="n"/>
      <c r="D4" s="6" t="n"/>
      <c r="E4" s="6" t="n"/>
      <c r="F4" s="6" t="n"/>
      <c r="G4" s="6" t="n"/>
      <c r="H4" s="6" t="n"/>
      <c r="I4" s="6" t="n"/>
    </row>
    <row r="5">
      <c r="B5" s="10" t="inlineStr">
        <is>
          <t>a) Ventes mensuelles moyennes (T2 2026)</t>
        </is>
      </c>
      <c r="C5" s="24" t="n"/>
      <c r="D5" s="24" t="n"/>
    </row>
    <row r="6">
      <c r="B6" s="10" t="inlineStr">
        <is>
          <t>b) Mois d'inventaire (inscriptions ÷ ventes mensuelles)</t>
        </is>
      </c>
      <c r="C6" s="24" t="n"/>
      <c r="D6" s="24" t="n"/>
    </row>
    <row r="7">
      <c r="B7" s="10" t="inlineStr">
        <is>
          <t>c) Ratio inscriptions / ventes (trimestriel)</t>
        </is>
      </c>
      <c r="C7" s="24" t="n"/>
      <c r="D7" s="24" t="n"/>
    </row>
    <row r="8">
      <c r="B8" s="10" t="inlineStr">
        <is>
          <t>Qualification (convention : &lt;4 vendeur · 4-6 équilibré · &gt;6 acheteur)</t>
        </is>
      </c>
      <c r="C8" s="8" t="n"/>
      <c r="D8" s="8" t="n"/>
    </row>
    <row r="9">
      <c r="B9" s="15" t="inlineStr">
        <is>
          <t>Indice : ventes et inscriptions dans Données!C7:C8 (Gatineau) et Données!C18:C19 (Québec). Exemple de formule attendue en C6 : =Données!C8/(Données!C7/3).</t>
        </is>
      </c>
    </row>
    <row r="10">
      <c r="C10" s="9" t="inlineStr">
        <is>
          <t>Interprétation Gatineau vs Québec (une phrase ancrée dans vos chiffres)…</t>
        </is>
      </c>
      <c r="D10" s="25" t="n"/>
      <c r="E10" s="25" t="n"/>
      <c r="F10" s="25" t="n"/>
      <c r="G10" s="25" t="n"/>
      <c r="H10" s="25" t="n"/>
    </row>
    <row r="11">
      <c r="C11" s="25" t="n"/>
      <c r="D11" s="25" t="n"/>
      <c r="E11" s="25" t="n"/>
      <c r="F11" s="25" t="n"/>
      <c r="G11" s="25" t="n"/>
      <c r="H11" s="25" t="n"/>
    </row>
    <row r="12" ht="20" customHeight="1">
      <c r="B12" s="5" t="inlineStr">
        <is>
          <t>Question 2 — Trajectoire des prix 2019-2025 (zone C14:I17, lecture C19)</t>
        </is>
      </c>
      <c r="C12" s="6" t="n"/>
      <c r="D12" s="6" t="n"/>
      <c r="E12" s="6" t="n"/>
      <c r="F12" s="6" t="n"/>
      <c r="G12" s="6" t="n"/>
      <c r="H12" s="6" t="n"/>
      <c r="I12" s="6" t="n"/>
    </row>
    <row r="13">
      <c r="C13" s="26" t="inlineStr">
        <is>
          <t>2019</t>
        </is>
      </c>
      <c r="D13" s="26" t="inlineStr">
        <is>
          <t>2020</t>
        </is>
      </c>
      <c r="E13" s="26" t="inlineStr">
        <is>
          <t>2021</t>
        </is>
      </c>
      <c r="F13" s="26" t="inlineStr">
        <is>
          <t>2022</t>
        </is>
      </c>
      <c r="G13" s="26" t="inlineStr">
        <is>
          <t>2023</t>
        </is>
      </c>
      <c r="H13" s="26" t="inlineStr">
        <is>
          <t>2024</t>
        </is>
      </c>
      <c r="I13" s="26" t="inlineStr">
        <is>
          <t>2025</t>
        </is>
      </c>
    </row>
    <row r="14">
      <c r="B14" s="10" t="inlineStr">
        <is>
          <t>Prix médian ($) — lien automatique</t>
        </is>
      </c>
      <c r="C14" s="27">
        <f>Données!C27</f>
        <v/>
      </c>
      <c r="D14" s="27">
        <f>Données!D27</f>
        <v/>
      </c>
      <c r="E14" s="27">
        <f>Données!E27</f>
        <v/>
      </c>
      <c r="F14" s="27">
        <f>Données!F27</f>
        <v/>
      </c>
      <c r="G14" s="27">
        <f>Données!G27</f>
        <v/>
      </c>
      <c r="H14" s="27">
        <f>Données!H27</f>
        <v/>
      </c>
      <c r="I14" s="27">
        <f>Données!I27</f>
        <v/>
      </c>
    </row>
    <row r="15">
      <c r="B15" s="10" t="inlineStr">
        <is>
          <t>a) Variation annuelle (%)</t>
        </is>
      </c>
      <c r="D15" s="28" t="n"/>
      <c r="E15" s="28" t="n"/>
      <c r="F15" s="28" t="n"/>
      <c r="G15" s="28" t="n"/>
      <c r="H15" s="28" t="n"/>
      <c r="I15" s="28" t="n"/>
    </row>
    <row r="16">
      <c r="B16" s="10" t="inlineStr">
        <is>
          <t>b) Indice base 100 = 2019</t>
        </is>
      </c>
      <c r="C16" s="24" t="n"/>
      <c r="D16" s="24" t="n"/>
      <c r="E16" s="24" t="n"/>
      <c r="F16" s="24" t="n"/>
      <c r="G16" s="24" t="n"/>
      <c r="H16" s="24" t="n"/>
      <c r="I16" s="24" t="n"/>
    </row>
    <row r="17">
      <c r="B17" s="10" t="inlineStr">
        <is>
          <t>c) TCAC 2019→2025 (réponse en C17 seulement)</t>
        </is>
      </c>
      <c r="C17" s="29" t="n"/>
    </row>
    <row r="18">
      <c r="B18" s="15" t="inlineStr">
        <is>
          <t>TCAC = (P2025/P2019)^(1/6) − 1. Formule Excel attendue : =(I14/C14)^(1/6)-1.</t>
        </is>
      </c>
    </row>
    <row r="19">
      <c r="C19" s="9" t="inlineStr">
        <is>
          <t>d) Année de correction et explication ancrée dans le tableau 5 (une phrase)…</t>
        </is>
      </c>
      <c r="D19" s="25" t="n"/>
      <c r="E19" s="25" t="n"/>
      <c r="F19" s="25" t="n"/>
      <c r="G19" s="25" t="n"/>
      <c r="H19" s="25" t="n"/>
    </row>
    <row r="20">
      <c r="C20" s="25" t="n"/>
      <c r="D20" s="25" t="n"/>
      <c r="E20" s="25" t="n"/>
      <c r="F20" s="25" t="n"/>
      <c r="G20" s="25" t="n"/>
      <c r="H20" s="25" t="n"/>
    </row>
    <row r="21" ht="20" customHeight="1">
      <c r="B21" s="5" t="inlineStr">
        <is>
          <t>Question 7 — Taux d'intérêt et accessibilité (zone C23:D30, chaîne de transmission C32)</t>
        </is>
      </c>
      <c r="C21" s="6" t="n"/>
      <c r="D21" s="6" t="n"/>
      <c r="E21" s="6" t="n"/>
      <c r="F21" s="6" t="n"/>
      <c r="G21" s="6" t="n"/>
      <c r="H21" s="6" t="n"/>
      <c r="I21" s="6" t="n"/>
    </row>
    <row r="22">
      <c r="C22" s="26" t="inlineStr">
        <is>
          <t>Scénario 1 : 6,09 %</t>
        </is>
      </c>
      <c r="D22" s="26" t="inlineStr">
        <is>
          <t>Scénario 2 : 4,09 %</t>
        </is>
      </c>
    </row>
    <row r="23">
      <c r="B23" s="10" t="inlineStr">
        <is>
          <t>Prix de la propriété (médian RMR T2 2026) — automatique</t>
        </is>
      </c>
      <c r="C23" s="30">
        <f>Données!C9</f>
        <v/>
      </c>
      <c r="D23" s="30">
        <f>Données!C9</f>
        <v/>
      </c>
    </row>
    <row r="24">
      <c r="B24" s="10" t="inlineStr">
        <is>
          <t>a) Mise de fonds (20 %)</t>
        </is>
      </c>
      <c r="C24" s="31" t="n"/>
      <c r="D24" s="31" t="n"/>
    </row>
    <row r="25">
      <c r="B25" s="10" t="inlineStr">
        <is>
          <t>Montant du prêt</t>
        </is>
      </c>
      <c r="C25" s="31" t="n"/>
      <c r="D25" s="31" t="n"/>
    </row>
    <row r="26">
      <c r="B26" s="10" t="inlineStr">
        <is>
          <t>Taux annuel — automatique</t>
        </is>
      </c>
      <c r="C26" s="32">
        <f>Données!C41</f>
        <v/>
      </c>
      <c r="D26" s="32">
        <f>Données!C42</f>
        <v/>
      </c>
    </row>
    <row r="27">
      <c r="B27" s="10" t="inlineStr">
        <is>
          <t>Paiement mensuel (fonction VPM/PMT, taux ÷ 12, 25 ans)</t>
        </is>
      </c>
      <c r="C27" s="31" t="n"/>
      <c r="D27" s="31" t="n"/>
    </row>
    <row r="28">
      <c r="B28" s="10" t="inlineStr">
        <is>
          <t>b/c) Écart mensuel vs scénario 1 (colonne D seulement)</t>
        </is>
      </c>
      <c r="C28" s="33" t="inlineStr">
        <is>
          <t>—</t>
        </is>
      </c>
      <c r="D28" s="31" t="n"/>
    </row>
    <row r="29">
      <c r="B29" s="10" t="inlineStr">
        <is>
          <t>Écart annuel (colonne D seulement)</t>
        </is>
      </c>
      <c r="C29" s="33" t="inlineStr">
        <is>
          <t>—</t>
        </is>
      </c>
      <c r="D29" s="31" t="n"/>
    </row>
    <row r="30">
      <c r="B30" s="10" t="inlineStr">
        <is>
          <t>d) Revenu annuel brut requis (paiement ≤ 32 % du revenu)</t>
        </is>
      </c>
      <c r="C30" s="31" t="n"/>
      <c r="D30" s="31" t="n"/>
    </row>
    <row r="31">
      <c r="B31" s="15" t="inlineStr">
        <is>
          <t>Indice : =VPM(taux/12; 25*12; -montant_du_prêt) donne un paiement mensuel positif.</t>
        </is>
      </c>
    </row>
    <row r="32">
      <c r="C32" s="9" t="inlineStr">
        <is>
          <t>e) Chaîne de transmission taux directeur → taux hypothécaires → demande → prix (3-5 lignes, citer le tableau 5 et la figure 3 de l'énoncé)…</t>
        </is>
      </c>
      <c r="D32" s="25" t="n"/>
      <c r="E32" s="25" t="n"/>
      <c r="F32" s="25" t="n"/>
      <c r="G32" s="25" t="n"/>
      <c r="H32" s="25" t="n"/>
    </row>
    <row r="33">
      <c r="C33" s="25" t="n"/>
      <c r="D33" s="25" t="n"/>
      <c r="E33" s="25" t="n"/>
      <c r="F33" s="25" t="n"/>
      <c r="G33" s="25" t="n"/>
      <c r="H33" s="25" t="n"/>
    </row>
    <row r="34">
      <c r="C34" s="25" t="n"/>
      <c r="D34" s="25" t="n"/>
      <c r="E34" s="25" t="n"/>
      <c r="F34" s="25" t="n"/>
      <c r="G34" s="25" t="n"/>
      <c r="H34" s="25" t="n"/>
    </row>
  </sheetData>
  <mergeCells count="11">
    <mergeCell ref="B9:I9"/>
    <mergeCell ref="B12:I12"/>
    <mergeCell ref="B18:I18"/>
    <mergeCell ref="B21:I21"/>
    <mergeCell ref="C10:H11"/>
    <mergeCell ref="C19:H20"/>
    <mergeCell ref="C32:H34"/>
    <mergeCell ref="B2:I2"/>
    <mergeCell ref="B31:I31"/>
    <mergeCell ref="B1:I1"/>
    <mergeCell ref="B4:I4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39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.5" customWidth="1" min="1" max="1"/>
    <col width="46" customWidth="1" min="2" max="2"/>
    <col width="24" customWidth="1" min="3" max="3"/>
    <col width="22" customWidth="1" min="4" max="4"/>
    <col width="56" customWidth="1" min="5" max="5"/>
    <col width="14" customWidth="1" min="6" max="6"/>
    <col width="14" customWidth="1" min="7" max="7"/>
  </cols>
  <sheetData>
    <row r="1" ht="30" customHeight="1">
      <c r="A1" s="1" t="n"/>
      <c r="B1" s="2" t="inlineStr">
        <is>
          <t>Analyse — Questions 3, 4, 5, 6 et 8</t>
        </is>
      </c>
      <c r="C1" s="1" t="n"/>
      <c r="D1" s="1" t="n"/>
      <c r="E1" s="1" t="n"/>
      <c r="F1" s="1" t="n"/>
      <c r="G1" s="1" t="n"/>
      <c r="H1" s="1" t="n"/>
    </row>
    <row r="2" ht="18" customHeight="1">
      <c r="A2" s="1" t="n"/>
      <c r="B2" s="3" t="inlineStr">
        <is>
          <t>Listes déroulantes + justifications ANCRÉES dans les données (citez le tableau ou la cellule).</t>
        </is>
      </c>
      <c r="C2" s="1" t="n"/>
      <c r="D2" s="1" t="n"/>
      <c r="E2" s="1" t="n"/>
      <c r="F2" s="1" t="n"/>
      <c r="G2" s="1" t="n"/>
      <c r="H2" s="1" t="n"/>
    </row>
    <row r="3" ht="4" customHeight="1">
      <c r="A3" s="4" t="n"/>
      <c r="B3" s="4" t="n"/>
      <c r="C3" s="4" t="n"/>
      <c r="D3" s="4" t="n"/>
      <c r="E3" s="4" t="n"/>
      <c r="F3" s="4" t="n"/>
      <c r="G3" s="4" t="n"/>
      <c r="H3" s="4" t="n"/>
    </row>
    <row r="4" ht="20" customHeight="1">
      <c r="B4" s="5" t="inlineStr">
        <is>
          <t>Question 3 — Votre secteur assigné (zone C5:C8, implication C10)</t>
        </is>
      </c>
      <c r="C4" s="6" t="n"/>
      <c r="D4" s="6" t="n"/>
      <c r="E4" s="6" t="n"/>
      <c r="F4" s="6" t="n"/>
      <c r="G4" s="6" t="n"/>
    </row>
    <row r="5">
      <c r="B5" s="10" t="inlineStr">
        <is>
          <t>Prix médian de votre secteur ($) — automatique (secteur choisi dans Accueil)</t>
        </is>
      </c>
      <c r="C5" s="30">
        <f>IFERROR(VLOOKUP(Accueil!D9,Données!B31:C35,2,FALSE),"← choisir le secteur dans Accueil")</f>
        <v/>
      </c>
    </row>
    <row r="6">
      <c r="B6" s="10" t="inlineStr">
        <is>
          <t>a) Écart vs ensemble RMR ($)</t>
        </is>
      </c>
      <c r="C6" s="31" t="n"/>
    </row>
    <row r="7">
      <c r="B7" s="10" t="inlineStr">
        <is>
          <t>a) Écart vs ensemble RMR (%)</t>
        </is>
      </c>
      <c r="C7" s="28" t="n"/>
    </row>
    <row r="8">
      <c r="B8" s="10" t="inlineStr">
        <is>
          <t>b) Rang du secteur (1 = plus cher, fonction RANG/RANK)</t>
        </is>
      </c>
      <c r="C8" s="34" t="n"/>
    </row>
    <row r="9">
      <c r="B9" s="15" t="inlineStr">
        <is>
          <t>Indice : le prix médian RMR est en Données!C36 ; les cinq secteurs en Données!C31:C35.</t>
        </is>
      </c>
    </row>
    <row r="10">
      <c r="C10" s="9" t="inlineStr">
        <is>
          <t>b) Implication pour le choix des comparables dans ce secteur (3-5 lignes, matière séance 6)…</t>
        </is>
      </c>
      <c r="D10" s="25" t="n"/>
      <c r="E10" s="25" t="n"/>
      <c r="F10" s="25" t="n"/>
    </row>
    <row r="11">
      <c r="C11" s="25" t="n"/>
      <c r="D11" s="25" t="n"/>
      <c r="E11" s="25" t="n"/>
      <c r="F11" s="25" t="n"/>
    </row>
    <row r="12">
      <c r="C12" s="25" t="n"/>
      <c r="D12" s="25" t="n"/>
      <c r="E12" s="25" t="n"/>
      <c r="F12" s="25" t="n"/>
    </row>
    <row r="13" ht="20" customHeight="1">
      <c r="B13" s="5" t="inlineStr">
        <is>
          <t>Question 4 — Les six indicateurs de marché (zone B14:E20)</t>
        </is>
      </c>
      <c r="C13" s="6" t="n"/>
      <c r="D13" s="6" t="n"/>
      <c r="E13" s="6" t="n"/>
      <c r="F13" s="6" t="n"/>
      <c r="G13" s="6" t="n"/>
    </row>
    <row r="14">
      <c r="B14" s="35" t="inlineStr">
        <is>
          <t>Indicateur (séance 5)</t>
        </is>
      </c>
      <c r="C14" s="35" t="inlineStr">
        <is>
          <t>Signal (liste déroulante)</t>
        </is>
      </c>
      <c r="D14" s="35" t="inlineStr">
        <is>
          <t>Donnée de référence</t>
        </is>
      </c>
      <c r="E14" s="35" t="inlineStr">
        <is>
          <t>Justification ancrée (une phrase)</t>
        </is>
      </c>
    </row>
    <row r="15" ht="26" customHeight="1">
      <c r="B15" s="36" t="inlineStr">
        <is>
          <t>Volume des ventes</t>
        </is>
      </c>
      <c r="C15" s="8" t="n"/>
      <c r="D15" s="27">
        <f>Données!C7</f>
        <v/>
      </c>
      <c r="E15" s="8" t="n"/>
    </row>
    <row r="16" ht="26" customHeight="1">
      <c r="B16" s="36" t="inlineStr">
        <is>
          <t>Inscriptions en vigueur</t>
        </is>
      </c>
      <c r="C16" s="8" t="n"/>
      <c r="D16" s="27">
        <f>Données!C8</f>
        <v/>
      </c>
      <c r="E16" s="8" t="n"/>
    </row>
    <row r="17" ht="26" customHeight="1">
      <c r="B17" s="36" t="inlineStr">
        <is>
          <t>Mois d'inventaire</t>
        </is>
      </c>
      <c r="C17" s="8" t="n"/>
      <c r="D17" s="27">
        <f>IF(Calculs!C6="","à calculer (Q1)",Calculs!C6)</f>
        <v/>
      </c>
      <c r="E17" s="8" t="n"/>
    </row>
    <row r="18" ht="26" customHeight="1">
      <c r="B18" s="36" t="inlineStr">
        <is>
          <t>Prix médians (3 catégories)</t>
        </is>
      </c>
      <c r="C18" s="8" t="n"/>
      <c r="D18" s="27">
        <f>Données!C9</f>
        <v/>
      </c>
      <c r="E18" s="8" t="n"/>
    </row>
    <row r="19" ht="26" customHeight="1">
      <c r="B19" s="36" t="inlineStr">
        <is>
          <t>Délais de vente</t>
        </is>
      </c>
      <c r="C19" s="8" t="n"/>
      <c r="D19" s="27">
        <f>Données!C12</f>
        <v/>
      </c>
      <c r="E19" s="8" t="n"/>
    </row>
    <row r="20" ht="26" customHeight="1">
      <c r="B20" s="36" t="inlineStr">
        <is>
          <t>Mises en chantier T1 2026</t>
        </is>
      </c>
      <c r="C20" s="8" t="n"/>
      <c r="D20" s="27">
        <f>Données!C57</f>
        <v/>
      </c>
      <c r="E20" s="8" t="n"/>
    </row>
    <row r="22" ht="20" customHeight="1">
      <c r="B22" s="5" t="inlineStr">
        <is>
          <t>Question 5 — Diagnostic de phase du cycle (C24 + justification C25)</t>
        </is>
      </c>
      <c r="C22" s="6" t="n"/>
      <c r="D22" s="6" t="n"/>
      <c r="E22" s="6" t="n"/>
      <c r="F22" s="6" t="n"/>
      <c r="G22" s="6" t="n"/>
    </row>
    <row r="24">
      <c r="B24" s="12" t="inlineStr">
        <is>
          <t>Phase du cycle (liste déroulante)</t>
        </is>
      </c>
      <c r="C24" s="8" t="n"/>
    </row>
    <row r="25">
      <c r="C25" s="9" t="inlineStr">
        <is>
          <t>Justification (6-10 lignes, ≥ 4 données distinctes, expliquer comment vous tranchez les signaux contraires)…</t>
        </is>
      </c>
      <c r="D25" s="25" t="n"/>
      <c r="E25" s="25" t="n"/>
      <c r="F25" s="25" t="n"/>
    </row>
    <row r="26">
      <c r="C26" s="25" t="n"/>
      <c r="D26" s="25" t="n"/>
      <c r="E26" s="25" t="n"/>
      <c r="F26" s="25" t="n"/>
    </row>
    <row r="27">
      <c r="C27" s="25" t="n"/>
      <c r="D27" s="25" t="n"/>
      <c r="E27" s="25" t="n"/>
      <c r="F27" s="25" t="n"/>
    </row>
    <row r="28" ht="20" customHeight="1">
      <c r="B28" s="5" t="inlineStr">
        <is>
          <t>Question 6 — Portrait du marché locatif (zone C29:C31)</t>
        </is>
      </c>
      <c r="C28" s="6" t="n"/>
      <c r="D28" s="6" t="n"/>
      <c r="E28" s="6" t="n"/>
      <c r="F28" s="6" t="n"/>
      <c r="G28" s="6" t="n"/>
    </row>
    <row r="29" ht="48" customHeight="1">
      <c r="B29" s="12" t="inlineStr">
        <is>
          <t>Réponse a)</t>
        </is>
      </c>
      <c r="C29" s="9" t="inlineStr">
        <is>
          <t>a) État du marché locatif 2025 vs seuil 3 % et vs 2019-2024 (3-5 lignes)…</t>
        </is>
      </c>
    </row>
    <row r="30" ht="48" customHeight="1">
      <c r="B30" s="12" t="inlineStr">
        <is>
          <t>Réponse b)</t>
        </is>
      </c>
      <c r="C30" s="9" t="inlineStr">
        <is>
          <t>b) Le paradoxe pénurie / 3,8 % expliqué par la segmentation (neuf ≈ 10 %, quartile le moins cher &lt; 1 %)…</t>
        </is>
      </c>
    </row>
    <row r="31" ht="48" customHeight="1">
      <c r="B31" s="12" t="inlineStr">
        <is>
          <t>Réponse c)</t>
        </is>
      </c>
      <c r="C31" s="9" t="inlineStr">
        <is>
          <t>c) Provision d'inoccupation à retenir pour normaliser en 2026, et pourquoi pas 1,1 %…</t>
        </is>
      </c>
    </row>
    <row r="34" ht="20" customHeight="1">
      <c r="B34" s="5" t="inlineStr">
        <is>
          <t>Question 8 — Offre neuve : signaux contradictoires (C35)</t>
        </is>
      </c>
      <c r="C34" s="6" t="n"/>
      <c r="D34" s="6" t="n"/>
      <c r="E34" s="6" t="n"/>
      <c r="F34" s="6" t="n"/>
      <c r="G34" s="6" t="n"/>
    </row>
    <row r="35">
      <c r="C35" s="9" t="inlineStr">
        <is>
          <t>Lecture cohérente des trois faits (−42 % en 2025, +45 % au T1 2026 dont 86 % locatif, inoccupation 3,8 %) et implications pour l'équilibre 2027-2028 (8-12 lignes)…</t>
        </is>
      </c>
      <c r="D35" s="25" t="n"/>
      <c r="E35" s="25" t="n"/>
      <c r="F35" s="25" t="n"/>
    </row>
    <row r="36">
      <c r="C36" s="25" t="n"/>
      <c r="D36" s="25" t="n"/>
      <c r="E36" s="25" t="n"/>
      <c r="F36" s="25" t="n"/>
    </row>
    <row r="37">
      <c r="C37" s="25" t="n"/>
      <c r="D37" s="25" t="n"/>
      <c r="E37" s="25" t="n"/>
      <c r="F37" s="25" t="n"/>
    </row>
    <row r="38">
      <c r="C38" s="25" t="n"/>
      <c r="D38" s="25" t="n"/>
      <c r="E38" s="25" t="n"/>
      <c r="F38" s="25" t="n"/>
    </row>
    <row r="39">
      <c r="C39" s="25" t="n"/>
      <c r="D39" s="25" t="n"/>
      <c r="E39" s="25" t="n"/>
      <c r="F39" s="25" t="n"/>
    </row>
  </sheetData>
  <mergeCells count="14">
    <mergeCell ref="B2:G2"/>
    <mergeCell ref="B34:G34"/>
    <mergeCell ref="C31:F31"/>
    <mergeCell ref="B28:G28"/>
    <mergeCell ref="C35:F39"/>
    <mergeCell ref="B22:G22"/>
    <mergeCell ref="B9:G9"/>
    <mergeCell ref="B1:G1"/>
    <mergeCell ref="C25:F28"/>
    <mergeCell ref="C29:F29"/>
    <mergeCell ref="B4:G4"/>
    <mergeCell ref="C30:F30"/>
    <mergeCell ref="B13:G13"/>
    <mergeCell ref="C10:F12"/>
  </mergeCells>
  <dataValidations count="2">
    <dataValidation sqref="C15:C20" showDropDown="0" showInputMessage="0" showErrorMessage="0" allowBlank="1" type="list">
      <formula1>"Favorable aux acheteurs,Neutre,Favorable aux vendeurs"</formula1>
    </dataValidation>
    <dataValidation sqref="C24" showDropDown="0" showInputMessage="0" showErrorMessage="0" allowBlank="1" type="list">
      <formula1>"Expansion,Ralentissement,Récession,Reprise"</formula1>
    </dataValidation>
  </dataValidation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O33"/>
  <sheetViews>
    <sheetView showGridLines="0" workbookViewId="0">
      <selection activeCell="A1" sqref="A1"/>
    </sheetView>
  </sheetViews>
  <sheetFormatPr baseColWidth="8" defaultRowHeight="15"/>
  <cols>
    <col width="2.5" customWidth="1" min="1" max="1"/>
    <col width="17" customWidth="1" min="2" max="2"/>
    <col width="17" customWidth="1" min="3" max="3"/>
    <col width="17" customWidth="1" min="4" max="4"/>
    <col width="17" customWidth="1" min="5" max="5"/>
    <col width="17" customWidth="1" min="6" max="6"/>
    <col width="17" customWidth="1" min="7" max="7"/>
    <col width="3" customWidth="1" min="8" max="8"/>
    <col width="16" customWidth="1" min="9" max="9"/>
    <col width="14" customWidth="1" min="10" max="10"/>
    <col width="14" customWidth="1" min="11" max="11"/>
    <col width="3" customWidth="1" min="12" max="12"/>
    <col width="14" customWidth="1" min="13" max="13"/>
    <col width="12" customWidth="1" min="14" max="14"/>
    <col width="12" customWidth="1" min="15" max="15"/>
  </cols>
  <sheetData>
    <row r="1" ht="30" customHeight="1">
      <c r="A1" s="1" t="n"/>
      <c r="B1" s="2" t="inlineStr">
        <is>
          <t>Dashboard — Marché résidentiel de Gatineau, été 2026</t>
        </is>
      </c>
      <c r="C1" s="1" t="n"/>
      <c r="D1" s="1" t="n"/>
      <c r="E1" s="1" t="n"/>
      <c r="F1" s="1" t="n"/>
      <c r="G1" s="1" t="n"/>
      <c r="H1" s="1" t="n"/>
    </row>
    <row r="2" ht="18" customHeight="1">
      <c r="A2" s="1" t="n"/>
      <c r="B2" s="3" t="inlineStr">
        <is>
          <t>Question 9 : KPI par formule, verdict, graphiques, tableau récapitulatif. Aucun chiffre tapé à la main.</t>
        </is>
      </c>
      <c r="C2" s="1" t="n"/>
      <c r="D2" s="1" t="n"/>
      <c r="E2" s="1" t="n"/>
      <c r="F2" s="1" t="n"/>
      <c r="G2" s="1" t="n"/>
      <c r="H2" s="1" t="n"/>
    </row>
    <row r="3" ht="4" customHeight="1">
      <c r="A3" s="4" t="n"/>
      <c r="B3" s="4" t="n"/>
      <c r="C3" s="4" t="n"/>
      <c r="D3" s="4" t="n"/>
      <c r="E3" s="4" t="n"/>
      <c r="F3" s="4" t="n"/>
      <c r="G3" s="4" t="n"/>
      <c r="H3" s="4" t="n"/>
    </row>
    <row r="4" ht="20" customHeight="1">
      <c r="B4" s="5" t="inlineStr">
        <is>
          <t>Indicateurs clés — les 4 cellules jaunes attendent VOS formules (question 9a)</t>
        </is>
      </c>
      <c r="C4" s="6" t="n"/>
      <c r="D4" s="6" t="n"/>
      <c r="E4" s="6" t="n"/>
      <c r="F4" s="6" t="n"/>
      <c r="G4" s="6" t="n"/>
    </row>
    <row r="5" ht="26" customHeight="1">
      <c r="B5" s="37" t="inlineStr">
        <is>
          <t>Prix médian RMR (unif.)</t>
        </is>
      </c>
      <c r="C5" s="37" t="inlineStr">
        <is>
          <t>Mois d'inventaire</t>
        </is>
      </c>
      <c r="D5" s="37" t="inlineStr">
        <is>
          <t>Ventes T2 2026</t>
        </is>
      </c>
      <c r="E5" s="37" t="inlineStr">
        <is>
          <t>Inscriptions en vigueur</t>
        </is>
      </c>
      <c r="F5" s="37" t="inlineStr">
        <is>
          <t>Inoccupation 2025 (%)</t>
        </is>
      </c>
      <c r="G5" s="37" t="inlineStr">
        <is>
          <t>Taux 5 ans affiché</t>
        </is>
      </c>
    </row>
    <row r="6" ht="28" customHeight="1">
      <c r="B6" s="38">
        <f>IFERROR(Données!C9,"—")</f>
        <v/>
      </c>
      <c r="C6" s="39">
        <f>IF(Calculs!C6="","Q1 à faire",Calculs!C6)</f>
        <v/>
      </c>
      <c r="D6" s="40" t="n"/>
      <c r="E6" s="40" t="n"/>
      <c r="F6" s="41" t="n"/>
      <c r="G6" s="42" t="n"/>
    </row>
    <row r="7">
      <c r="B7" s="15" t="inlineStr">
        <is>
          <t>Les deux premiers KPI sont fournis en modèle (liens avec IFERROR/SIERREUR). Complétez les quatre autres de la même façon (sources : Données!C7 · Données!C8 · Données!I49 · Données!C41).</t>
        </is>
      </c>
    </row>
    <row r="8" ht="26" customHeight="1">
      <c r="B8" s="43" t="inlineStr">
        <is>
          <t>VERDICT GLOBAL →</t>
        </is>
      </c>
      <c r="C8" s="44" t="n"/>
    </row>
    <row r="10">
      <c r="M10" s="45" t="inlineStr"/>
      <c r="N10" s="45" t="inlineStr">
        <is>
          <t>Ventes T2 2026</t>
        </is>
      </c>
      <c r="O10" s="45" t="inlineStr">
        <is>
          <t>Inscriptions</t>
        </is>
      </c>
    </row>
    <row r="11">
      <c r="M11" s="46" t="inlineStr">
        <is>
          <t>RMR Gatineau</t>
        </is>
      </c>
      <c r="N11" s="46">
        <f>Données!C7</f>
        <v/>
      </c>
      <c r="O11" s="46">
        <f>Données!C8</f>
        <v/>
      </c>
    </row>
    <row r="12">
      <c r="M12" s="46" t="inlineStr">
        <is>
          <t>Québec</t>
        </is>
      </c>
      <c r="N12" s="46">
        <f>Données!C18</f>
        <v/>
      </c>
      <c r="O12" s="46">
        <f>Données!C19</f>
        <v/>
      </c>
    </row>
    <row r="13">
      <c r="M13" s="15" t="inlineStr">
        <is>
          <t>Table source des graphiques — ne pas modifier.</t>
        </is>
      </c>
    </row>
    <row r="23" ht="20" customHeight="1">
      <c r="B23" s="5" t="inlineStr">
        <is>
          <t>Tableau récapitulatif par secteur (zone B24:F30 — question 9d)</t>
        </is>
      </c>
      <c r="C23" s="6" t="n"/>
      <c r="D23" s="6" t="n"/>
      <c r="E23" s="6" t="n"/>
      <c r="F23" s="6" t="n"/>
    </row>
    <row r="24">
      <c r="B24" s="35" t="inlineStr">
        <is>
          <t>Secteur</t>
        </is>
      </c>
      <c r="C24" s="35" t="inlineStr">
        <is>
          <t>Prix médian ($)</t>
        </is>
      </c>
      <c r="D24" s="35" t="inlineStr">
        <is>
          <t>Écart vs RMR ($)</t>
        </is>
      </c>
      <c r="E24" s="35" t="inlineStr">
        <is>
          <t>Écart (%)</t>
        </is>
      </c>
      <c r="F24" s="35" t="inlineStr">
        <is>
          <t>Rang</t>
        </is>
      </c>
    </row>
    <row r="25">
      <c r="B25" s="36" t="inlineStr">
        <is>
          <t>Aylmer</t>
        </is>
      </c>
      <c r="C25" s="30">
        <f>Données!C31</f>
        <v/>
      </c>
      <c r="D25" s="30">
        <f>C25-Données!$C$36</f>
        <v/>
      </c>
      <c r="E25" s="47">
        <f>D25/Données!$C$36</f>
        <v/>
      </c>
      <c r="F25" s="48">
        <f>RANK(C25,Données!$C$31:$C$35)</f>
        <v/>
      </c>
    </row>
    <row r="26">
      <c r="B26" s="36" t="inlineStr">
        <is>
          <t>Hull</t>
        </is>
      </c>
      <c r="C26" s="30">
        <f>Données!C32</f>
        <v/>
      </c>
      <c r="D26" s="31" t="n"/>
      <c r="E26" s="28" t="n"/>
      <c r="F26" s="34" t="n"/>
    </row>
    <row r="27">
      <c r="B27" s="36" t="inlineStr">
        <is>
          <t>Gatineau (secteur)</t>
        </is>
      </c>
      <c r="C27" s="30">
        <f>Données!C33</f>
        <v/>
      </c>
      <c r="D27" s="31" t="n"/>
      <c r="E27" s="28" t="n"/>
      <c r="F27" s="34" t="n"/>
    </row>
    <row r="28">
      <c r="B28" s="36" t="inlineStr">
        <is>
          <t>Périphérie</t>
        </is>
      </c>
      <c r="C28" s="30">
        <f>Données!C34</f>
        <v/>
      </c>
      <c r="D28" s="31" t="n"/>
      <c r="E28" s="28" t="n"/>
      <c r="F28" s="34" t="n"/>
    </row>
    <row r="29">
      <c r="B29" s="36" t="inlineStr">
        <is>
          <t>Buckingham / Masson-Angers</t>
        </is>
      </c>
      <c r="C29" s="30">
        <f>Données!C35</f>
        <v/>
      </c>
      <c r="D29" s="31" t="n"/>
      <c r="E29" s="28" t="n"/>
      <c r="F29" s="34" t="n"/>
    </row>
    <row r="30">
      <c r="B30" s="49" t="inlineStr">
        <is>
          <t>Ensemble RMR</t>
        </is>
      </c>
      <c r="C30" s="50">
        <f>Données!C36</f>
        <v/>
      </c>
    </row>
    <row r="31">
      <c r="B31" s="15" t="inlineStr">
        <is>
          <t>La ligne Aylmer est fournie en modèle : complétez les quatre autres par formule. Votre secteur assigné se surligne automatiquement en doré.</t>
        </is>
      </c>
    </row>
    <row r="33" ht="20" customHeight="1">
      <c r="B33" s="5" t="inlineStr">
        <is>
          <t>Graphiques 3 et 4 (question 9c : ajoutez votre 4e graphique à droite du graphique 3)</t>
        </is>
      </c>
      <c r="C33" s="6" t="n"/>
      <c r="D33" s="6" t="n"/>
      <c r="E33" s="6" t="n"/>
      <c r="F33" s="6" t="n"/>
      <c r="G33" s="6" t="n"/>
    </row>
  </sheetData>
  <mergeCells count="9">
    <mergeCell ref="B2:G2"/>
    <mergeCell ref="B33:G33"/>
    <mergeCell ref="B31:G31"/>
    <mergeCell ref="C8:E8"/>
    <mergeCell ref="B1:G1"/>
    <mergeCell ref="M13:O13"/>
    <mergeCell ref="B4:G4"/>
    <mergeCell ref="B23:F23"/>
    <mergeCell ref="B7:G7"/>
  </mergeCells>
  <conditionalFormatting sqref="C8">
    <cfRule type="expression" priority="1" dxfId="0">
      <formula>$C$8="Favorable aux acheteurs"</formula>
    </cfRule>
    <cfRule type="expression" priority="2" dxfId="1">
      <formula>$C$8="Équilibré"</formula>
    </cfRule>
    <cfRule type="expression" priority="3" dxfId="2">
      <formula>$C$8="Favorable aux vendeurs"</formula>
    </cfRule>
  </conditionalFormatting>
  <conditionalFormatting sqref="B25:F29">
    <cfRule type="expression" priority="4" dxfId="3">
      <formula>$B25=Accueil!$D$9</formula>
    </cfRule>
  </conditionalFormatting>
  <dataValidations count="1">
    <dataValidation sqref="C8" showDropDown="0" showInputMessage="0" showErrorMessage="0" allowBlank="1" type="list">
      <formula1>"Favorable aux acheteurs,Équilibré,Favorable aux vendeurs"</formula1>
    </dataValidation>
  </dataValidations>
  <pageMargins left="0.75" right="0.75" top="1" bottom="1" header="0.5" footer="0.5"/>
  <drawing xmlns:r="http://schemas.openxmlformats.org/officeDocument/2006/relationships" r:id="rId1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31"/>
  <sheetViews>
    <sheetView showGridLines="0" workbookViewId="0">
      <selection activeCell="A1" sqref="A1"/>
    </sheetView>
  </sheetViews>
  <sheetFormatPr baseColWidth="8" defaultRowHeight="15"/>
  <cols>
    <col width="2.5" customWidth="1" min="1" max="1"/>
    <col width="30" customWidth="1" min="2" max="2"/>
    <col width="90" customWidth="1" min="3" max="3"/>
  </cols>
  <sheetData>
    <row r="1" ht="30" customHeight="1">
      <c r="A1" s="1" t="n"/>
      <c r="B1" s="2" t="inlineStr">
        <is>
          <t>Note de synthèse au comité de direction</t>
        </is>
      </c>
      <c r="C1" s="1" t="n"/>
      <c r="D1" s="1" t="n"/>
    </row>
    <row r="2" ht="18" customHeight="1">
      <c r="A2" s="1" t="n"/>
      <c r="B2" s="3" t="inlineStr">
        <is>
          <t>Question 10 — une page, ton professionnel, chaque affirmation ancrée dans un chiffre du dossier.</t>
        </is>
      </c>
      <c r="C2" s="1" t="n"/>
      <c r="D2" s="1" t="n"/>
    </row>
    <row r="3" ht="4" customHeight="1">
      <c r="A3" s="4" t="n"/>
      <c r="B3" s="4" t="n"/>
      <c r="C3" s="4" t="n"/>
      <c r="D3" s="4" t="n"/>
    </row>
    <row r="5" ht="34" customHeight="1">
      <c r="B5" s="51" t="inlineStr">
        <is>
          <t>Verdict global (2-3 phrases)</t>
        </is>
      </c>
      <c r="C5" s="8" t="n"/>
    </row>
    <row r="6" ht="34" customHeight="1"/>
    <row r="7" ht="34" customHeight="1"/>
    <row r="9" ht="34" customHeight="1">
      <c r="B9" s="51" t="inlineStr">
        <is>
          <t>Constat 1 — marché de la propriété (chiffré)</t>
        </is>
      </c>
      <c r="C9" s="8" t="n"/>
    </row>
    <row r="10" ht="34" customHeight="1"/>
    <row r="12" ht="34" customHeight="1">
      <c r="B12" s="51" t="inlineStr">
        <is>
          <t>Constat 2 — marché locatif (chiffré)</t>
        </is>
      </c>
      <c r="C12" s="8" t="n"/>
    </row>
    <row r="13" ht="34" customHeight="1"/>
    <row r="15" ht="34" customHeight="1">
      <c r="B15" s="51" t="inlineStr">
        <is>
          <t>Constat 3 — construction neuve (chiffré)</t>
        </is>
      </c>
      <c r="C15" s="8" t="n"/>
    </row>
    <row r="16" ht="34" customHeight="1"/>
    <row r="18" ht="34" customHeight="1">
      <c r="B18" s="51" t="inlineStr">
        <is>
          <t>Risque 1 à surveiller d'ici 12 mois</t>
        </is>
      </c>
      <c r="C18" s="8" t="n"/>
    </row>
    <row r="19" ht="34" customHeight="1"/>
    <row r="21" ht="34" customHeight="1">
      <c r="B21" s="51" t="inlineStr">
        <is>
          <t>Risque 2 à surveiller d'ici 12 mois</t>
        </is>
      </c>
      <c r="C21" s="8" t="n"/>
    </row>
    <row r="22" ht="34" customHeight="1"/>
    <row r="24" ht="34" customHeight="1">
      <c r="B24" s="51" t="inlineStr">
        <is>
          <t>Recommandation pour la pratique d'évaluation de la firme</t>
        </is>
      </c>
      <c r="C24" s="8" t="n"/>
    </row>
    <row r="25" ht="34" customHeight="1"/>
    <row r="27" ht="34" customHeight="1">
      <c r="B27" s="51" t="inlineStr">
        <is>
          <t>Limite des données no 1</t>
        </is>
      </c>
      <c r="C27" s="8" t="n"/>
    </row>
    <row r="29" ht="34" customHeight="1">
      <c r="B29" s="51" t="inlineStr">
        <is>
          <t>Limite des données no 2</t>
        </is>
      </c>
      <c r="C29" s="8" t="n"/>
    </row>
    <row r="31">
      <c r="B31" s="15" t="inlineStr">
        <is>
          <t>Exportez cette page en PDF (Fichier → Enregistrer sous → PDF) pour la seconde partie de la remise.</t>
        </is>
      </c>
    </row>
  </sheetData>
  <mergeCells count="12">
    <mergeCell ref="C9:C10"/>
    <mergeCell ref="B2:C2"/>
    <mergeCell ref="C12:C13"/>
    <mergeCell ref="C29"/>
    <mergeCell ref="C21:C22"/>
    <mergeCell ref="C5:C7"/>
    <mergeCell ref="C15:C16"/>
    <mergeCell ref="C18:C19"/>
    <mergeCell ref="B31:C31"/>
    <mergeCell ref="C24:C25"/>
    <mergeCell ref="B1:C1"/>
    <mergeCell ref="C2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2026-08-05T01:04:08Z</dcterms:created>
  <dcterms:modified xmlns:dcterms="http://purl.org/dc/terms/" xmlns:xsi="http://www.w3.org/2001/XMLSchema-instance" xsi:type="dcterms:W3CDTF">2026-08-05T01:04:08Z</dcterms:modified>
</cp:coreProperties>
</file>